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Cristina\Downloads\"/>
    </mc:Choice>
  </mc:AlternateContent>
  <bookViews>
    <workbookView xWindow="0" yWindow="0" windowWidth="19200" windowHeight="11595"/>
  </bookViews>
  <sheets>
    <sheet name="Foaie1" sheetId="1" r:id="rId1"/>
    <sheet name="Foaie2" sheetId="2" r:id="rId2"/>
    <sheet name="Foaie3" sheetId="3" r:id="rId3"/>
  </sheets>
  <calcPr calcId="152511"/>
</workbook>
</file>

<file path=xl/calcChain.xml><?xml version="1.0" encoding="utf-8"?>
<calcChain xmlns="http://schemas.openxmlformats.org/spreadsheetml/2006/main">
  <c r="T101" i="1" l="1"/>
  <c r="T81" i="1"/>
  <c r="T75" i="1"/>
  <c r="T44" i="1"/>
  <c r="T47" i="1" s="1"/>
  <c r="T54" i="1" s="1"/>
  <c r="T33" i="1"/>
  <c r="T36" i="1" s="1"/>
  <c r="T25" i="1"/>
  <c r="O222" i="1"/>
  <c r="O181" i="1"/>
  <c r="O25" i="1"/>
  <c r="O29" i="1" s="1"/>
  <c r="V181" i="1"/>
  <c r="V147" i="1"/>
  <c r="V151" i="1" s="1"/>
  <c r="V163" i="1" s="1"/>
  <c r="V125" i="1"/>
  <c r="V133" i="1" s="1"/>
  <c r="V101" i="1"/>
  <c r="V110" i="1" s="1"/>
  <c r="V118" i="1" s="1"/>
  <c r="V75" i="1"/>
  <c r="V79" i="1" s="1"/>
  <c r="V81" i="1" s="1"/>
  <c r="V33" i="1"/>
  <c r="V25" i="1"/>
  <c r="N181" i="1"/>
  <c r="N133" i="1"/>
  <c r="N25" i="1"/>
  <c r="N29" i="1" s="1"/>
  <c r="K239" i="1"/>
  <c r="K222" i="1"/>
  <c r="K198" i="1"/>
  <c r="K181" i="1"/>
  <c r="K163" i="1"/>
  <c r="K118" i="1"/>
  <c r="K101" i="1"/>
  <c r="K54" i="1"/>
  <c r="K58" i="1" s="1"/>
  <c r="K33" i="1"/>
  <c r="K36" i="1" s="1"/>
  <c r="K25" i="1"/>
  <c r="K13" i="1"/>
  <c r="J110" i="1"/>
  <c r="J222" i="1"/>
  <c r="J133" i="1"/>
  <c r="J239" i="1"/>
  <c r="J247" i="1" s="1"/>
  <c r="J163" i="1"/>
  <c r="J147" i="1"/>
  <c r="J54" i="1"/>
  <c r="J13" i="1"/>
  <c r="J15" i="1" s="1"/>
  <c r="I239" i="1"/>
  <c r="R247" i="1" l="1"/>
  <c r="C247" i="1"/>
  <c r="V239" i="1" l="1"/>
  <c r="V247" i="1" s="1"/>
  <c r="V255" i="1" s="1"/>
  <c r="T239" i="1"/>
  <c r="T247" i="1" s="1"/>
  <c r="T255" i="1" s="1"/>
  <c r="N239" i="1"/>
  <c r="N247" i="1" s="1"/>
  <c r="N255" i="1" s="1"/>
  <c r="N258" i="1" s="1"/>
  <c r="M239" i="1"/>
  <c r="M247" i="1" s="1"/>
  <c r="H239" i="1"/>
  <c r="E239" i="1"/>
  <c r="V222" i="1"/>
  <c r="U222" i="1"/>
  <c r="T222" i="1"/>
  <c r="T225" i="1" s="1"/>
  <c r="H222" i="1"/>
  <c r="V198" i="1"/>
  <c r="T198" i="1"/>
  <c r="T201" i="1" s="1"/>
  <c r="N198" i="1"/>
  <c r="N201" i="1" s="1"/>
  <c r="N203" i="1" s="1"/>
  <c r="N222" i="1" s="1"/>
  <c r="N225" i="1" s="1"/>
  <c r="I198" i="1"/>
  <c r="M184" i="1" l="1"/>
  <c r="W181" i="1"/>
  <c r="W184" i="1" s="1"/>
  <c r="T181" i="1"/>
  <c r="S163" i="1" l="1"/>
  <c r="M163" i="1"/>
  <c r="I163" i="1"/>
  <c r="E163" i="1"/>
  <c r="T147" i="1"/>
  <c r="T151" i="1" s="1"/>
  <c r="T163" i="1" s="1"/>
  <c r="Q147" i="1"/>
  <c r="N147" i="1"/>
  <c r="N151" i="1" s="1"/>
  <c r="N163" i="1" s="1"/>
  <c r="M147" i="1"/>
  <c r="C147" i="1"/>
  <c r="I133" i="1" l="1"/>
  <c r="T125" i="1"/>
  <c r="T133" i="1" s="1"/>
  <c r="P110" i="1"/>
  <c r="N110" i="1"/>
  <c r="N118" i="1" s="1"/>
  <c r="M110" i="1"/>
  <c r="M118" i="1" s="1"/>
  <c r="C110" i="1"/>
  <c r="S101" i="1" l="1"/>
  <c r="I101" i="1"/>
  <c r="I110" i="1" s="1"/>
  <c r="F101" i="1"/>
  <c r="W81" i="1" l="1"/>
  <c r="D81" i="1"/>
  <c r="C81" i="1"/>
  <c r="K79" i="1" l="1"/>
  <c r="N75" i="1"/>
  <c r="N79" i="1" s="1"/>
  <c r="J75" i="1"/>
  <c r="I75" i="1"/>
  <c r="E75" i="1"/>
  <c r="C75" i="1"/>
  <c r="I54" i="1" l="1"/>
  <c r="V44" i="1"/>
  <c r="U25" i="1" l="1"/>
  <c r="N33" i="1"/>
  <c r="M25" i="1"/>
  <c r="G25" i="1"/>
  <c r="T13" i="1" l="1"/>
  <c r="J25" i="1"/>
</calcChain>
</file>

<file path=xl/sharedStrings.xml><?xml version="1.0" encoding="utf-8"?>
<sst xmlns="http://schemas.openxmlformats.org/spreadsheetml/2006/main" count="460" uniqueCount="221">
  <si>
    <t>20.13</t>
  </si>
  <si>
    <t>20.14</t>
  </si>
  <si>
    <t>20.16</t>
  </si>
  <si>
    <t>20.30.03</t>
  </si>
  <si>
    <t>20.30.30</t>
  </si>
  <si>
    <t>71.01.03</t>
  </si>
  <si>
    <t>71.01.30</t>
  </si>
  <si>
    <t>71.03</t>
  </si>
  <si>
    <t>Dante International</t>
  </si>
  <si>
    <t>ob inv</t>
  </si>
  <si>
    <t>avans</t>
  </si>
  <si>
    <t>Corsar Online</t>
  </si>
  <si>
    <t>mat proiect Pilot</t>
  </si>
  <si>
    <t>Dedeman</t>
  </si>
  <si>
    <t>deplasare externa</t>
  </si>
  <si>
    <t>deplasare interna</t>
  </si>
  <si>
    <t>Bugetul de Stat</t>
  </si>
  <si>
    <t>zilieri</t>
  </si>
  <si>
    <t>Miorita Landscape</t>
  </si>
  <si>
    <t>UPC</t>
  </si>
  <si>
    <t>internet</t>
  </si>
  <si>
    <t>Apa Nova</t>
  </si>
  <si>
    <t>consum apa</t>
  </si>
  <si>
    <t>decont</t>
  </si>
  <si>
    <t>rectificare</t>
  </si>
  <si>
    <t>Orange</t>
  </si>
  <si>
    <t>parteneri proiect Limes T</t>
  </si>
  <si>
    <t>Topo Cad Vest</t>
  </si>
  <si>
    <t>Telekom</t>
  </si>
  <si>
    <t>Romano Electro</t>
  </si>
  <si>
    <t>MNIR</t>
  </si>
  <si>
    <t>prestari serv</t>
  </si>
  <si>
    <t>Mixt Com</t>
  </si>
  <si>
    <t>mat  proiect Ceres</t>
  </si>
  <si>
    <t>incasare</t>
  </si>
  <si>
    <t>decont deplasare</t>
  </si>
  <si>
    <t xml:space="preserve">avans </t>
  </si>
  <si>
    <t>Aiotech IT Suport</t>
  </si>
  <si>
    <t>servicii mail si forum</t>
  </si>
  <si>
    <t>servicii de gestionare si asistenta retele</t>
  </si>
  <si>
    <t>servicii de reparare si intretinere</t>
  </si>
  <si>
    <t>mat expozitie</t>
  </si>
  <si>
    <t>materiale</t>
  </si>
  <si>
    <t>parteneri proiect Arheodrom</t>
  </si>
  <si>
    <t>S&amp;S Proiectare</t>
  </si>
  <si>
    <t>Enel</t>
  </si>
  <si>
    <t>La Fantana</t>
  </si>
  <si>
    <t>Tehnostar</t>
  </si>
  <si>
    <t>Opus</t>
  </si>
  <si>
    <t>piese schimb</t>
  </si>
  <si>
    <t>Control Arhisoft Management</t>
  </si>
  <si>
    <t>Asirom</t>
  </si>
  <si>
    <t>asigurare piese</t>
  </si>
  <si>
    <t>traducere</t>
  </si>
  <si>
    <t>plata zilieri</t>
  </si>
  <si>
    <t>tipizate</t>
  </si>
  <si>
    <t>Best Express</t>
  </si>
  <si>
    <t>Bin Software</t>
  </si>
  <si>
    <t>deplasare</t>
  </si>
  <si>
    <t>Fan Courier</t>
  </si>
  <si>
    <t>Roel</t>
  </si>
  <si>
    <t>sal proiect Idei</t>
  </si>
  <si>
    <t>deplasare proiect Pilot</t>
  </si>
  <si>
    <t>Botezatu Dorin</t>
  </si>
  <si>
    <t>contract juridic</t>
  </si>
  <si>
    <t>stampile</t>
  </si>
  <si>
    <t>Arexim</t>
  </si>
  <si>
    <t>servicii printare</t>
  </si>
  <si>
    <t>Transglobus</t>
  </si>
  <si>
    <t>ab apa</t>
  </si>
  <si>
    <t>decont Identitati</t>
  </si>
  <si>
    <t>telefonie</t>
  </si>
  <si>
    <t>TNT</t>
  </si>
  <si>
    <t>mentenanta platforma</t>
  </si>
  <si>
    <t>decont proiect Arheodrom</t>
  </si>
  <si>
    <t>ramas 31.08</t>
  </si>
  <si>
    <t>servicii transport</t>
  </si>
  <si>
    <t>prestari servicii vama</t>
  </si>
  <si>
    <t>UEFISCDI</t>
  </si>
  <si>
    <t>proiect Limes T</t>
  </si>
  <si>
    <t>Universitatea Bucuresti</t>
  </si>
  <si>
    <t>Institutul de Arheologie Vasile Parvan</t>
  </si>
  <si>
    <t>servicii curatatorie</t>
  </si>
  <si>
    <t>Constal</t>
  </si>
  <si>
    <t>ramas 01.09</t>
  </si>
  <si>
    <t>Hornbach</t>
  </si>
  <si>
    <t>ramas 02.09</t>
  </si>
  <si>
    <t>supraveghere RSTVI</t>
  </si>
  <si>
    <t>Omniasig</t>
  </si>
  <si>
    <t>IST ULTRA</t>
  </si>
  <si>
    <t>carti specialitate</t>
  </si>
  <si>
    <t>OMV Petrom</t>
  </si>
  <si>
    <t>bonuri valorice combustibil</t>
  </si>
  <si>
    <t>Geko Solution</t>
  </si>
  <si>
    <t>bilet avion</t>
  </si>
  <si>
    <t>deplasare expozitie</t>
  </si>
  <si>
    <t>incasare decont</t>
  </si>
  <si>
    <t>ramas 05.09</t>
  </si>
  <si>
    <t>deplasare santier</t>
  </si>
  <si>
    <t>deplasare proiect</t>
  </si>
  <si>
    <t>decont proiect Identitati</t>
  </si>
  <si>
    <t>ramas 06.09</t>
  </si>
  <si>
    <t>incasare decont proiect Arheodrom</t>
  </si>
  <si>
    <t>decont proiect Idei</t>
  </si>
  <si>
    <t>decont proiect     Limes T</t>
  </si>
  <si>
    <t>ramas 07.09</t>
  </si>
  <si>
    <t>UM 0813</t>
  </si>
  <si>
    <t>servicii curierat</t>
  </si>
  <si>
    <t xml:space="preserve">Kon Design </t>
  </si>
  <si>
    <t>rame</t>
  </si>
  <si>
    <t>PFA Balica Gabriela</t>
  </si>
  <si>
    <t>traducere proiect Pilot</t>
  </si>
  <si>
    <t>asistenta tehn contab</t>
  </si>
  <si>
    <t>ramas 08.09</t>
  </si>
  <si>
    <t>Tutnic Comtur</t>
  </si>
  <si>
    <t>anunt concurs</t>
  </si>
  <si>
    <t>ramas 09.09</t>
  </si>
  <si>
    <t>en electrica</t>
  </si>
  <si>
    <t>deplasare Limes</t>
  </si>
  <si>
    <t>decont Limes</t>
  </si>
  <si>
    <t>decont santier</t>
  </si>
  <si>
    <t xml:space="preserve">decont deplasare </t>
  </si>
  <si>
    <t>Muzeul Antipa</t>
  </si>
  <si>
    <t>taxa participare</t>
  </si>
  <si>
    <t>ramas 12.09</t>
  </si>
  <si>
    <t>servicii telefonie</t>
  </si>
  <si>
    <t>Rosal</t>
  </si>
  <si>
    <t>servicii salubritate</t>
  </si>
  <si>
    <t>service PSI</t>
  </si>
  <si>
    <t>Duioco</t>
  </si>
  <si>
    <t>service climatizare</t>
  </si>
  <si>
    <t>Proiect Transalutanus</t>
  </si>
  <si>
    <t>sal proiect Transalutanus</t>
  </si>
  <si>
    <t>Proiect Idei</t>
  </si>
  <si>
    <t>Proiect Identitati</t>
  </si>
  <si>
    <t>sal Proiect Identitati</t>
  </si>
  <si>
    <t>Proiect Pilot</t>
  </si>
  <si>
    <t>sal Proiect Pilot</t>
  </si>
  <si>
    <t>virare pers cu handicap</t>
  </si>
  <si>
    <t>timbre</t>
  </si>
  <si>
    <t>santier</t>
  </si>
  <si>
    <t>ramas 14.09</t>
  </si>
  <si>
    <t>Primex</t>
  </si>
  <si>
    <t>materiale lab</t>
  </si>
  <si>
    <t>Posta Romana</t>
  </si>
  <si>
    <t>ramas 15.09</t>
  </si>
  <si>
    <t>Brico</t>
  </si>
  <si>
    <t>Sharbek</t>
  </si>
  <si>
    <t>impozit</t>
  </si>
  <si>
    <t>ramas 16.09</t>
  </si>
  <si>
    <t>Primaria Ostrov</t>
  </si>
  <si>
    <t>inchiriere utilaj</t>
  </si>
  <si>
    <t>ramas 19.09</t>
  </si>
  <si>
    <t>Zeedo Media</t>
  </si>
  <si>
    <t>amenajare expozitie</t>
  </si>
  <si>
    <t>cazare</t>
  </si>
  <si>
    <t>Tipografia Prod Com</t>
  </si>
  <si>
    <t>catalog expozitie</t>
  </si>
  <si>
    <t>Emag</t>
  </si>
  <si>
    <t>materiale proiect Identitati</t>
  </si>
  <si>
    <t>CDM Prestari</t>
  </si>
  <si>
    <t>servicii transport expoz</t>
  </si>
  <si>
    <t>sant arh</t>
  </si>
  <si>
    <t>ramas 20.09</t>
  </si>
  <si>
    <t xml:space="preserve">Vola </t>
  </si>
  <si>
    <t>bilet avion proiect Arheodrom</t>
  </si>
  <si>
    <t>UIA</t>
  </si>
  <si>
    <t>plata UIA</t>
  </si>
  <si>
    <t>Da Informare Consultanta</t>
  </si>
  <si>
    <t xml:space="preserve">Ascensorul </t>
  </si>
  <si>
    <t>serv mentenanta lift</t>
  </si>
  <si>
    <t>Trodat</t>
  </si>
  <si>
    <t xml:space="preserve">deplasare </t>
  </si>
  <si>
    <t>deplasare expoz</t>
  </si>
  <si>
    <t>decont deplasare sant</t>
  </si>
  <si>
    <t>santier Harsova</t>
  </si>
  <si>
    <t>ramas 21.09</t>
  </si>
  <si>
    <t xml:space="preserve">mij fixe </t>
  </si>
  <si>
    <t>avans proiect Arheodrom</t>
  </si>
  <si>
    <t>Saga Software</t>
  </si>
  <si>
    <t>licenta</t>
  </si>
  <si>
    <t>decont deplasare expoz</t>
  </si>
  <si>
    <t>deplasare sesiune</t>
  </si>
  <si>
    <t>Ager Press</t>
  </si>
  <si>
    <t>publicare anunt</t>
  </si>
  <si>
    <t>ramas 22.09</t>
  </si>
  <si>
    <t>Biro-Media Trading</t>
  </si>
  <si>
    <t>materiale santier</t>
  </si>
  <si>
    <t>Colaborator</t>
  </si>
  <si>
    <t>proiect identitati</t>
  </si>
  <si>
    <t>prest serv</t>
  </si>
  <si>
    <t>decont santier proiect Idei</t>
  </si>
  <si>
    <t xml:space="preserve">incasare </t>
  </si>
  <si>
    <t>ramas 26.09</t>
  </si>
  <si>
    <t>salarii</t>
  </si>
  <si>
    <t>proiect Idei</t>
  </si>
  <si>
    <t>asigurare ob patrim</t>
  </si>
  <si>
    <t>ob proiect Identitati</t>
  </si>
  <si>
    <t>INCDFIN</t>
  </si>
  <si>
    <t>analize proiect Identitati</t>
  </si>
  <si>
    <t>Star Topo Construct</t>
  </si>
  <si>
    <t>servicii statie lucru</t>
  </si>
  <si>
    <t xml:space="preserve">PFA Bottez Alina </t>
  </si>
  <si>
    <t>servicii baze de date</t>
  </si>
  <si>
    <t xml:space="preserve">Best Express </t>
  </si>
  <si>
    <t>operator RSTVI</t>
  </si>
  <si>
    <t>ramas 27.09</t>
  </si>
  <si>
    <t>mentenanta instal electrice</t>
  </si>
  <si>
    <t>piese proiect Identitati</t>
  </si>
  <si>
    <t>traduceri tematica</t>
  </si>
  <si>
    <t>mentenanta</t>
  </si>
  <si>
    <t xml:space="preserve">en electr </t>
  </si>
  <si>
    <t>ramas 28.09</t>
  </si>
  <si>
    <t>transfer pt plata analize santier</t>
  </si>
  <si>
    <t xml:space="preserve">design expoziíe </t>
  </si>
  <si>
    <t>INCF</t>
  </si>
  <si>
    <t>formare profesionala</t>
  </si>
  <si>
    <t>ramas 29.09</t>
  </si>
  <si>
    <t>servicii proiect Idei</t>
  </si>
  <si>
    <t>ramas 30.09</t>
  </si>
  <si>
    <t>investitii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</si>
</sst>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" fillId="3" borderId="1" xfId="0" applyFont="1" applyFill="1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2" borderId="1" xfId="0" applyFont="1" applyFill="1" applyBorder="1"/>
    <xf numFmtId="0" fontId="0" fillId="3" borderId="1" xfId="0" applyFill="1" applyBorder="1"/>
    <xf numFmtId="2" fontId="1" fillId="0" borderId="1" xfId="0" applyNumberFormat="1" applyFont="1" applyBorder="1"/>
    <xf numFmtId="0" fontId="1" fillId="3" borderId="0" xfId="0" applyFont="1" applyFill="1"/>
    <xf numFmtId="0" fontId="3" fillId="0" borderId="5" xfId="0" applyFont="1" applyBorder="1"/>
    <xf numFmtId="0" fontId="3" fillId="0" borderId="6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6" xfId="0" applyFont="1" applyBorder="1" applyAlignment="1">
      <alignment wrapText="1"/>
    </xf>
    <xf numFmtId="2" fontId="4" fillId="0" borderId="1" xfId="0" applyNumberFormat="1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2" fontId="6" fillId="0" borderId="0" xfId="0" applyNumberFormat="1" applyFont="1" applyBorder="1"/>
    <xf numFmtId="0" fontId="3" fillId="3" borderId="1" xfId="0" applyFont="1" applyFill="1" applyBorder="1"/>
    <xf numFmtId="2" fontId="1" fillId="2" borderId="1" xfId="0" applyNumberFormat="1" applyFont="1" applyFill="1" applyBorder="1"/>
    <xf numFmtId="0" fontId="3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62"/>
  <sheetViews>
    <sheetView tabSelected="1" topLeftCell="C175" workbookViewId="0">
      <selection activeCell="B505" sqref="B505"/>
    </sheetView>
  </sheetViews>
  <sheetFormatPr defaultRowHeight="15" x14ac:dyDescent="0.25"/>
  <cols>
    <col min="1" max="1" width="20.5703125" customWidth="1"/>
    <col min="2" max="2" width="19.7109375" customWidth="1"/>
    <col min="3" max="3" width="14.140625" customWidth="1"/>
    <col min="4" max="4" width="10.28515625" customWidth="1"/>
    <col min="5" max="5" width="11" customWidth="1"/>
    <col min="6" max="9" width="9.28515625" bestFit="1" customWidth="1"/>
    <col min="10" max="10" width="10" customWidth="1"/>
    <col min="11" max="11" width="10.7109375" customWidth="1"/>
    <col min="12" max="12" width="9.5703125" bestFit="1" customWidth="1"/>
    <col min="13" max="13" width="10.5703125" customWidth="1"/>
    <col min="14" max="14" width="12.42578125" customWidth="1"/>
    <col min="15" max="15" width="10.42578125" customWidth="1"/>
    <col min="16" max="16" width="9.28515625" bestFit="1" customWidth="1"/>
    <col min="17" max="17" width="9.5703125" bestFit="1" customWidth="1"/>
    <col min="18" max="19" width="9.28515625" bestFit="1" customWidth="1"/>
    <col min="20" max="20" width="12.140625" customWidth="1"/>
    <col min="21" max="21" width="10.28515625" customWidth="1"/>
    <col min="22" max="22" width="10.42578125" customWidth="1"/>
    <col min="23" max="24" width="9.28515625" bestFit="1" customWidth="1"/>
    <col min="25" max="25" width="10.5703125" bestFit="1" customWidth="1"/>
  </cols>
  <sheetData>
    <row r="3" spans="1:25" s="2" customFormat="1" ht="15.75" thickBot="1" x14ac:dyDescent="0.3">
      <c r="A3" s="1"/>
      <c r="B3" s="1" t="s">
        <v>75</v>
      </c>
      <c r="C3" s="14">
        <v>1760.2000000000005</v>
      </c>
      <c r="D3" s="1">
        <v>0</v>
      </c>
      <c r="E3" s="14">
        <v>87382.739999999991</v>
      </c>
      <c r="F3" s="14">
        <v>7016.0600000000013</v>
      </c>
      <c r="G3" s="14">
        <v>34000</v>
      </c>
      <c r="H3" s="14">
        <v>17516.339999999997</v>
      </c>
      <c r="I3" s="14">
        <v>17965.499999999989</v>
      </c>
      <c r="J3" s="14">
        <v>475078.64000000019</v>
      </c>
      <c r="K3" s="14">
        <v>330055.93</v>
      </c>
      <c r="L3" s="14">
        <v>126852.2</v>
      </c>
      <c r="M3" s="14">
        <v>509112.02</v>
      </c>
      <c r="N3" s="14">
        <v>46123.19999999999</v>
      </c>
      <c r="O3" s="14">
        <v>144475.07000000004</v>
      </c>
      <c r="P3" s="14">
        <v>10875.62</v>
      </c>
      <c r="Q3" s="14">
        <v>314450</v>
      </c>
      <c r="R3" s="14">
        <v>88051.769999999975</v>
      </c>
      <c r="S3" s="14">
        <v>20548.480000000003</v>
      </c>
      <c r="T3" s="14">
        <v>810502.69999999972</v>
      </c>
      <c r="U3" s="14">
        <v>237773.35999999996</v>
      </c>
      <c r="V3" s="14">
        <v>125408.03999999998</v>
      </c>
      <c r="W3" s="14">
        <v>831.66000000000076</v>
      </c>
      <c r="X3" s="14">
        <v>1769.0200000000004</v>
      </c>
      <c r="Y3" s="14">
        <v>1743000</v>
      </c>
    </row>
    <row r="4" spans="1:25" s="9" customFormat="1" ht="15.75" thickBot="1" x14ac:dyDescent="0.3">
      <c r="A4" s="6"/>
      <c r="B4" s="7"/>
      <c r="C4" s="8">
        <v>36911</v>
      </c>
      <c r="D4" s="8">
        <v>37276</v>
      </c>
      <c r="E4" s="8">
        <v>37641</v>
      </c>
      <c r="F4" s="8">
        <v>38006</v>
      </c>
      <c r="G4" s="8">
        <v>38372</v>
      </c>
      <c r="H4" s="8">
        <v>38737</v>
      </c>
      <c r="I4" s="8">
        <v>39467</v>
      </c>
      <c r="J4" s="8">
        <v>39833</v>
      </c>
      <c r="K4" s="8">
        <v>10978</v>
      </c>
      <c r="L4" s="8">
        <v>36576</v>
      </c>
      <c r="M4" s="8">
        <v>11098</v>
      </c>
      <c r="N4" s="8">
        <v>37062</v>
      </c>
      <c r="O4" s="8">
        <v>37427</v>
      </c>
      <c r="P4" s="8">
        <v>36789</v>
      </c>
      <c r="Q4" s="8">
        <v>36850</v>
      </c>
      <c r="R4" s="8" t="s">
        <v>0</v>
      </c>
      <c r="S4" s="8" t="s">
        <v>1</v>
      </c>
      <c r="T4" s="8" t="s">
        <v>2</v>
      </c>
      <c r="U4" s="8" t="s">
        <v>3</v>
      </c>
      <c r="V4" s="8" t="s">
        <v>4</v>
      </c>
      <c r="W4" s="8" t="s">
        <v>5</v>
      </c>
      <c r="X4" s="8" t="s">
        <v>6</v>
      </c>
      <c r="Y4" s="10" t="s">
        <v>7</v>
      </c>
    </row>
    <row r="5" spans="1:25" s="17" customFormat="1" x14ac:dyDescent="0.25">
      <c r="A5" s="4"/>
      <c r="B5" s="4" t="s">
        <v>75</v>
      </c>
      <c r="C5" s="4">
        <v>1760.2000000000005</v>
      </c>
      <c r="D5" s="4">
        <v>0</v>
      </c>
      <c r="E5" s="4">
        <v>87382.739999999991</v>
      </c>
      <c r="F5" s="4">
        <v>7016.0600000000013</v>
      </c>
      <c r="G5" s="4">
        <v>34000</v>
      </c>
      <c r="H5" s="4">
        <v>17516.339999999997</v>
      </c>
      <c r="I5" s="4">
        <v>17965.499999999989</v>
      </c>
      <c r="J5" s="4">
        <v>475078.64000000019</v>
      </c>
      <c r="K5" s="4">
        <v>330055.93</v>
      </c>
      <c r="L5" s="4">
        <v>126852.2</v>
      </c>
      <c r="M5" s="4">
        <v>509112.02</v>
      </c>
      <c r="N5" s="4">
        <v>46123.19999999999</v>
      </c>
      <c r="O5" s="4">
        <v>144475.07000000004</v>
      </c>
      <c r="P5" s="4">
        <v>10875.62</v>
      </c>
      <c r="Q5" s="4">
        <v>314450</v>
      </c>
      <c r="R5" s="4">
        <v>88051.769999999975</v>
      </c>
      <c r="S5" s="4">
        <v>20548.480000000003</v>
      </c>
      <c r="T5" s="4">
        <v>810502.69999999972</v>
      </c>
      <c r="U5" s="4">
        <v>237773.35999999996</v>
      </c>
      <c r="V5" s="4">
        <v>125408.03999999998</v>
      </c>
      <c r="W5" s="4">
        <v>831.66000000000076</v>
      </c>
      <c r="X5" s="4">
        <v>1769.0200000000004</v>
      </c>
      <c r="Y5" s="4">
        <v>1743000</v>
      </c>
    </row>
    <row r="6" spans="1:25" s="12" customFormat="1" x14ac:dyDescent="0.25">
      <c r="A6" s="11" t="s">
        <v>68</v>
      </c>
      <c r="B6" s="11" t="s">
        <v>76</v>
      </c>
      <c r="C6" s="11"/>
      <c r="D6" s="11"/>
      <c r="E6" s="11"/>
      <c r="F6" s="11"/>
      <c r="G6" s="11"/>
      <c r="H6" s="11"/>
      <c r="I6" s="11"/>
      <c r="J6" s="11">
        <v>25950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12" customFormat="1" x14ac:dyDescent="0.25">
      <c r="A7" s="11" t="s">
        <v>72</v>
      </c>
      <c r="B7" s="11" t="s">
        <v>77</v>
      </c>
      <c r="C7" s="11"/>
      <c r="D7" s="11"/>
      <c r="E7" s="11"/>
      <c r="F7" s="11"/>
      <c r="G7" s="11"/>
      <c r="H7" s="11"/>
      <c r="I7" s="11"/>
      <c r="J7" s="11"/>
      <c r="K7" s="11">
        <v>481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12" customFormat="1" x14ac:dyDescent="0.25">
      <c r="A8" s="11" t="s">
        <v>78</v>
      </c>
      <c r="B8" s="11" t="s">
        <v>79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>
        <v>75691</v>
      </c>
      <c r="U8" s="11"/>
      <c r="V8" s="11"/>
      <c r="W8" s="11"/>
      <c r="X8" s="11"/>
      <c r="Y8" s="11"/>
    </row>
    <row r="9" spans="1:25" s="12" customFormat="1" ht="30" x14ac:dyDescent="0.25">
      <c r="A9" s="13" t="s">
        <v>80</v>
      </c>
      <c r="B9" s="13" t="s">
        <v>43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>
        <v>22367</v>
      </c>
      <c r="U9" s="11"/>
      <c r="V9" s="11"/>
      <c r="W9" s="11"/>
      <c r="X9" s="11"/>
      <c r="Y9" s="11"/>
    </row>
    <row r="10" spans="1:25" s="12" customFormat="1" ht="45" x14ac:dyDescent="0.25">
      <c r="A10" s="13" t="s">
        <v>81</v>
      </c>
      <c r="B10" s="13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>
        <v>12878</v>
      </c>
      <c r="U10" s="11"/>
      <c r="V10" s="11"/>
      <c r="W10" s="11"/>
      <c r="X10" s="11"/>
      <c r="Y10" s="11"/>
    </row>
    <row r="11" spans="1:25" s="12" customFormat="1" x14ac:dyDescent="0.25">
      <c r="A11" s="11" t="s">
        <v>10</v>
      </c>
      <c r="B11" s="11" t="s">
        <v>82</v>
      </c>
      <c r="C11" s="11"/>
      <c r="D11" s="11"/>
      <c r="E11" s="11"/>
      <c r="F11" s="11"/>
      <c r="G11" s="11"/>
      <c r="H11" s="11"/>
      <c r="I11" s="11"/>
      <c r="J11" s="11"/>
      <c r="K11" s="11">
        <v>500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12" customFormat="1" x14ac:dyDescent="0.25">
      <c r="A12" s="11" t="s">
        <v>83</v>
      </c>
      <c r="B12" s="11" t="s">
        <v>41</v>
      </c>
      <c r="C12" s="11"/>
      <c r="D12" s="11"/>
      <c r="E12" s="11"/>
      <c r="F12" s="11"/>
      <c r="G12" s="11"/>
      <c r="H12" s="11"/>
      <c r="I12" s="11"/>
      <c r="J12" s="11">
        <v>1481.76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2" customFormat="1" x14ac:dyDescent="0.25">
      <c r="A13" s="1"/>
      <c r="B13" s="1" t="s">
        <v>84</v>
      </c>
      <c r="C13" s="1">
        <v>1760.2000000000005</v>
      </c>
      <c r="D13" s="1">
        <v>0</v>
      </c>
      <c r="E13" s="1">
        <v>87382.739999999991</v>
      </c>
      <c r="F13" s="1">
        <v>7016.0600000000013</v>
      </c>
      <c r="G13" s="1">
        <v>34000</v>
      </c>
      <c r="H13" s="1">
        <v>17516.339999999997</v>
      </c>
      <c r="I13" s="1">
        <v>17965.499999999989</v>
      </c>
      <c r="J13" s="1">
        <f>J5-J6-J12</f>
        <v>447646.88000000018</v>
      </c>
      <c r="K13" s="1">
        <f>K5-K7-K11</f>
        <v>329074.93</v>
      </c>
      <c r="L13" s="1">
        <v>126852.2</v>
      </c>
      <c r="M13" s="1">
        <v>509112.02</v>
      </c>
      <c r="N13" s="1">
        <v>46123.19999999999</v>
      </c>
      <c r="O13" s="1">
        <v>144475.07000000004</v>
      </c>
      <c r="P13" s="1">
        <v>10875.62</v>
      </c>
      <c r="Q13" s="1">
        <v>314450</v>
      </c>
      <c r="R13" s="1">
        <v>88051.769999999975</v>
      </c>
      <c r="S13" s="1">
        <v>20548.480000000003</v>
      </c>
      <c r="T13" s="1">
        <f>T5-T8-T9-T10</f>
        <v>699566.69999999972</v>
      </c>
      <c r="U13" s="1">
        <v>237773.35999999996</v>
      </c>
      <c r="V13" s="1">
        <v>125408.03999999998</v>
      </c>
      <c r="W13" s="1">
        <v>831.66000000000076</v>
      </c>
      <c r="X13" s="1">
        <v>1769.0200000000004</v>
      </c>
      <c r="Y13" s="1">
        <v>1743000</v>
      </c>
    </row>
    <row r="14" spans="1:25" s="12" customFormat="1" x14ac:dyDescent="0.25">
      <c r="A14" s="11" t="s">
        <v>85</v>
      </c>
      <c r="B14" s="11" t="s">
        <v>41</v>
      </c>
      <c r="C14" s="11"/>
      <c r="D14" s="11"/>
      <c r="E14" s="11"/>
      <c r="F14" s="11"/>
      <c r="G14" s="11"/>
      <c r="H14" s="11"/>
      <c r="I14" s="11"/>
      <c r="J14" s="11">
        <v>357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2" customFormat="1" x14ac:dyDescent="0.25">
      <c r="A15" s="1"/>
      <c r="B15" s="1" t="s">
        <v>86</v>
      </c>
      <c r="C15" s="1">
        <v>1760.2000000000005</v>
      </c>
      <c r="D15" s="1">
        <v>0</v>
      </c>
      <c r="E15" s="1">
        <v>87382.739999999991</v>
      </c>
      <c r="F15" s="1">
        <v>7016.0600000000013</v>
      </c>
      <c r="G15" s="1">
        <v>34000</v>
      </c>
      <c r="H15" s="1">
        <v>17516.339999999997</v>
      </c>
      <c r="I15" s="1">
        <v>17965.499999999989</v>
      </c>
      <c r="J15" s="1">
        <f>J13-J14</f>
        <v>447289.88000000018</v>
      </c>
      <c r="K15" s="1">
        <v>329074.93</v>
      </c>
      <c r="L15" s="1">
        <v>126852.2</v>
      </c>
      <c r="M15" s="1">
        <v>509112.02</v>
      </c>
      <c r="N15" s="1">
        <v>46123.19999999999</v>
      </c>
      <c r="O15" s="1">
        <v>144475.07000000004</v>
      </c>
      <c r="P15" s="1">
        <v>10875.62</v>
      </c>
      <c r="Q15" s="1">
        <v>314450</v>
      </c>
      <c r="R15" s="1">
        <v>88051.769999999975</v>
      </c>
      <c r="S15" s="1">
        <v>20548.480000000003</v>
      </c>
      <c r="T15" s="1">
        <v>699566.69999999972</v>
      </c>
      <c r="U15" s="1">
        <v>237773.35999999996</v>
      </c>
      <c r="V15" s="1">
        <v>125408.03999999998</v>
      </c>
      <c r="W15" s="1">
        <v>831.66000000000076</v>
      </c>
      <c r="X15" s="1">
        <v>1769.0200000000004</v>
      </c>
      <c r="Y15" s="1">
        <v>1743000</v>
      </c>
    </row>
    <row r="16" spans="1:25" s="12" customFormat="1" x14ac:dyDescent="0.25">
      <c r="A16" s="11" t="s">
        <v>36</v>
      </c>
      <c r="B16" s="11" t="s">
        <v>58</v>
      </c>
      <c r="C16" s="11"/>
      <c r="D16" s="11"/>
      <c r="E16" s="11"/>
      <c r="F16" s="11"/>
      <c r="G16" s="11"/>
      <c r="H16" s="11"/>
      <c r="I16" s="11"/>
      <c r="J16" s="11">
        <v>1000</v>
      </c>
      <c r="K16" s="11"/>
      <c r="L16" s="11"/>
      <c r="M16" s="11"/>
      <c r="N16" s="11">
        <v>1396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s="12" customFormat="1" x14ac:dyDescent="0.25">
      <c r="A17" s="11" t="s">
        <v>56</v>
      </c>
      <c r="B17" s="11" t="s">
        <v>87</v>
      </c>
      <c r="C17" s="11"/>
      <c r="D17" s="11"/>
      <c r="E17" s="11"/>
      <c r="F17" s="11"/>
      <c r="G17" s="11"/>
      <c r="H17" s="11"/>
      <c r="I17" s="11"/>
      <c r="J17" s="11"/>
      <c r="K17" s="11">
        <v>1278.02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s="12" customFormat="1" x14ac:dyDescent="0.25">
      <c r="A18" s="11" t="s">
        <v>88</v>
      </c>
      <c r="B18" s="11" t="s">
        <v>52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>
        <v>71274</v>
      </c>
      <c r="V18" s="11"/>
      <c r="W18" s="11"/>
      <c r="X18" s="11"/>
      <c r="Y18" s="11"/>
    </row>
    <row r="19" spans="1:25" s="12" customFormat="1" x14ac:dyDescent="0.25">
      <c r="A19" s="11" t="s">
        <v>89</v>
      </c>
      <c r="B19" s="11" t="s">
        <v>90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v>985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2" customFormat="1" ht="30" x14ac:dyDescent="0.25">
      <c r="A20" s="11" t="s">
        <v>91</v>
      </c>
      <c r="B20" s="13" t="s">
        <v>92</v>
      </c>
      <c r="C20" s="11"/>
      <c r="D20" s="11"/>
      <c r="E20" s="11"/>
      <c r="F20" s="11"/>
      <c r="G20" s="11">
        <v>31093.75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2" customFormat="1" x14ac:dyDescent="0.25">
      <c r="A21" s="11" t="s">
        <v>93</v>
      </c>
      <c r="B21" s="11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1199.93</v>
      </c>
      <c r="U21" s="11"/>
      <c r="V21" s="11"/>
      <c r="W21" s="11"/>
      <c r="X21" s="11"/>
      <c r="Y21" s="11"/>
    </row>
    <row r="22" spans="1:25" s="12" customFormat="1" x14ac:dyDescent="0.25">
      <c r="A22" s="11" t="s">
        <v>18</v>
      </c>
      <c r="B22" s="11" t="s">
        <v>94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v>620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2" customFormat="1" x14ac:dyDescent="0.25">
      <c r="A23" s="11" t="s">
        <v>10</v>
      </c>
      <c r="B23" s="11" t="s">
        <v>95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500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2" customFormat="1" x14ac:dyDescent="0.25">
      <c r="A24" s="11"/>
      <c r="B24" s="11" t="s">
        <v>35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>
        <v>3250</v>
      </c>
      <c r="W24" s="11"/>
      <c r="X24" s="11"/>
      <c r="Y24" s="11"/>
    </row>
    <row r="25" spans="1:25" s="2" customFormat="1" x14ac:dyDescent="0.25">
      <c r="A25" s="1"/>
      <c r="B25" s="1" t="s">
        <v>97</v>
      </c>
      <c r="C25" s="1">
        <v>1760.2000000000005</v>
      </c>
      <c r="D25" s="1">
        <v>0</v>
      </c>
      <c r="E25" s="1">
        <v>87382.739999999991</v>
      </c>
      <c r="F25" s="1">
        <v>7016.0600000000013</v>
      </c>
      <c r="G25" s="1">
        <f>G15-G20</f>
        <v>2906.25</v>
      </c>
      <c r="H25" s="1">
        <v>17516.339999999997</v>
      </c>
      <c r="I25" s="1">
        <v>17965.499999999989</v>
      </c>
      <c r="J25" s="1">
        <f>J15-J16</f>
        <v>446289.88000000018</v>
      </c>
      <c r="K25" s="1">
        <f>K15-K17</f>
        <v>327796.90999999997</v>
      </c>
      <c r="L25" s="1">
        <v>126852.2</v>
      </c>
      <c r="M25" s="1">
        <f>M15-M19</f>
        <v>508127.02</v>
      </c>
      <c r="N25" s="1">
        <f>N15-N16-N23</f>
        <v>44227.19999999999</v>
      </c>
      <c r="O25" s="1">
        <f>O15-O22</f>
        <v>143855.07000000004</v>
      </c>
      <c r="P25" s="1">
        <v>10875.62</v>
      </c>
      <c r="Q25" s="1">
        <v>314450</v>
      </c>
      <c r="R25" s="1">
        <v>88051.769999999975</v>
      </c>
      <c r="S25" s="1">
        <v>20548.480000000003</v>
      </c>
      <c r="T25" s="1">
        <f>T15-T21</f>
        <v>698366.76999999967</v>
      </c>
      <c r="U25" s="1">
        <f>U15-U18</f>
        <v>166499.35999999996</v>
      </c>
      <c r="V25" s="1">
        <f>V15-V24</f>
        <v>122158.03999999998</v>
      </c>
      <c r="W25" s="1">
        <v>831.66000000000076</v>
      </c>
      <c r="X25" s="1">
        <v>1769.0200000000004</v>
      </c>
      <c r="Y25" s="1">
        <v>1743000</v>
      </c>
    </row>
    <row r="26" spans="1:25" s="12" customFormat="1" x14ac:dyDescent="0.25">
      <c r="A26" s="11"/>
      <c r="B26" s="11" t="s">
        <v>96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v>187.81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12" customFormat="1" x14ac:dyDescent="0.25">
      <c r="A27" s="11"/>
      <c r="B27" s="11" t="s">
        <v>96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v>266.52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s="12" customFormat="1" x14ac:dyDescent="0.25">
      <c r="A28" s="11"/>
      <c r="B28" s="11" t="s">
        <v>96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v>50.82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2" customFormat="1" x14ac:dyDescent="0.25">
      <c r="A29" s="1"/>
      <c r="B29" s="1" t="s">
        <v>97</v>
      </c>
      <c r="C29" s="1">
        <v>1760.2000000000005</v>
      </c>
      <c r="D29" s="1">
        <v>0</v>
      </c>
      <c r="E29" s="1">
        <v>87382.739999999991</v>
      </c>
      <c r="F29" s="1">
        <v>7016.0600000000013</v>
      </c>
      <c r="G29" s="1">
        <v>2906.25</v>
      </c>
      <c r="H29" s="1">
        <v>17516.339999999997</v>
      </c>
      <c r="I29" s="1">
        <v>17965.499999999989</v>
      </c>
      <c r="J29" s="1">
        <v>446289.88000000018</v>
      </c>
      <c r="K29" s="1">
        <v>327796.90999999997</v>
      </c>
      <c r="L29" s="1">
        <v>126852.2</v>
      </c>
      <c r="M29" s="1">
        <v>508127.02</v>
      </c>
      <c r="N29" s="1">
        <f>N25+N28</f>
        <v>44278.01999999999</v>
      </c>
      <c r="O29" s="1">
        <f>O25+O26+O27</f>
        <v>144309.40000000002</v>
      </c>
      <c r="P29" s="1">
        <v>10875.62</v>
      </c>
      <c r="Q29" s="1">
        <v>314450</v>
      </c>
      <c r="R29" s="1">
        <v>88051.769999999975</v>
      </c>
      <c r="S29" s="1">
        <v>20548.480000000003</v>
      </c>
      <c r="T29" s="1">
        <v>698366.76999999967</v>
      </c>
      <c r="U29" s="1">
        <v>166499.35999999996</v>
      </c>
      <c r="V29" s="1">
        <v>122158.03999999998</v>
      </c>
      <c r="W29" s="1">
        <v>831.66000000000076</v>
      </c>
      <c r="X29" s="1">
        <v>1769.0200000000004</v>
      </c>
      <c r="Y29" s="1">
        <v>1743000</v>
      </c>
    </row>
    <row r="30" spans="1:25" s="12" customFormat="1" x14ac:dyDescent="0.25">
      <c r="A30" s="11" t="s">
        <v>10</v>
      </c>
      <c r="B30" s="11" t="s">
        <v>98</v>
      </c>
      <c r="C30" s="11"/>
      <c r="D30" s="11"/>
      <c r="E30" s="11"/>
      <c r="F30" s="11"/>
      <c r="G30" s="11"/>
      <c r="H30" s="11"/>
      <c r="I30" s="11"/>
      <c r="J30" s="11"/>
      <c r="K30" s="11">
        <v>450</v>
      </c>
      <c r="L30" s="11"/>
      <c r="M30" s="11"/>
      <c r="N30" s="11">
        <v>100</v>
      </c>
      <c r="O30" s="11"/>
      <c r="P30" s="11"/>
      <c r="Q30" s="11"/>
      <c r="R30" s="11"/>
      <c r="S30" s="11"/>
      <c r="T30" s="11"/>
      <c r="U30" s="11"/>
      <c r="V30" s="11">
        <v>2280</v>
      </c>
      <c r="W30" s="11"/>
      <c r="X30" s="11"/>
      <c r="Y30" s="11"/>
    </row>
    <row r="31" spans="1:25" s="12" customFormat="1" x14ac:dyDescent="0.25">
      <c r="A31" s="11" t="s">
        <v>10</v>
      </c>
      <c r="B31" s="11" t="s">
        <v>99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>
        <v>879</v>
      </c>
      <c r="U31" s="11"/>
      <c r="V31" s="11"/>
      <c r="W31" s="11"/>
      <c r="X31" s="11"/>
      <c r="Y31" s="11"/>
    </row>
    <row r="32" spans="1:25" s="12" customFormat="1" ht="30" x14ac:dyDescent="0.25">
      <c r="A32" s="11"/>
      <c r="B32" s="13" t="s">
        <v>100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>
        <v>1775.81</v>
      </c>
      <c r="U32" s="11"/>
      <c r="V32" s="11"/>
      <c r="W32" s="11"/>
      <c r="X32" s="11"/>
      <c r="Y32" s="11"/>
    </row>
    <row r="33" spans="1:25" s="2" customFormat="1" x14ac:dyDescent="0.25">
      <c r="A33" s="1"/>
      <c r="B33" s="1" t="s">
        <v>101</v>
      </c>
      <c r="C33" s="1">
        <v>1760.2000000000005</v>
      </c>
      <c r="D33" s="1">
        <v>0</v>
      </c>
      <c r="E33" s="1">
        <v>87382.739999999991</v>
      </c>
      <c r="F33" s="1">
        <v>7016.0600000000013</v>
      </c>
      <c r="G33" s="1">
        <v>2906.25</v>
      </c>
      <c r="H33" s="1">
        <v>17516.339999999997</v>
      </c>
      <c r="I33" s="1">
        <v>17965.499999999989</v>
      </c>
      <c r="J33" s="1">
        <v>446289.88000000018</v>
      </c>
      <c r="K33" s="1">
        <f>K29-K30</f>
        <v>327346.90999999997</v>
      </c>
      <c r="L33" s="1">
        <v>126852.2</v>
      </c>
      <c r="M33" s="1">
        <v>508127.02</v>
      </c>
      <c r="N33" s="1">
        <f>N29-N30</f>
        <v>44178.01999999999</v>
      </c>
      <c r="O33" s="1">
        <v>144309.40000000002</v>
      </c>
      <c r="P33" s="1">
        <v>10875.62</v>
      </c>
      <c r="Q33" s="1">
        <v>314450</v>
      </c>
      <c r="R33" s="1">
        <v>88051.769999999975</v>
      </c>
      <c r="S33" s="1">
        <v>20548.480000000003</v>
      </c>
      <c r="T33" s="1">
        <f>T29-T31-T32</f>
        <v>695711.95999999961</v>
      </c>
      <c r="U33" s="1">
        <v>166499.35999999996</v>
      </c>
      <c r="V33" s="1">
        <f>V29-V30</f>
        <v>119878.03999999998</v>
      </c>
      <c r="W33" s="1">
        <v>831.66000000000076</v>
      </c>
      <c r="X33" s="1">
        <v>1769.0200000000004</v>
      </c>
      <c r="Y33" s="1">
        <v>1743000</v>
      </c>
    </row>
    <row r="34" spans="1:25" s="12" customFormat="1" ht="18" customHeight="1" x14ac:dyDescent="0.25">
      <c r="A34" s="11"/>
      <c r="B34" s="11" t="s">
        <v>96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>
        <v>2260.42</v>
      </c>
      <c r="U34" s="11"/>
      <c r="V34" s="11"/>
      <c r="W34" s="11"/>
      <c r="X34" s="11"/>
      <c r="Y34" s="11"/>
    </row>
    <row r="35" spans="1:25" s="12" customFormat="1" x14ac:dyDescent="0.25">
      <c r="A35" s="11"/>
      <c r="B35" s="11" t="s">
        <v>96</v>
      </c>
      <c r="C35" s="11"/>
      <c r="D35" s="11"/>
      <c r="E35" s="11"/>
      <c r="F35" s="11"/>
      <c r="G35" s="11"/>
      <c r="H35" s="11"/>
      <c r="I35" s="11"/>
      <c r="J35" s="11"/>
      <c r="K35" s="28">
        <v>19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2" customFormat="1" ht="15.75" thickBot="1" x14ac:dyDescent="0.3">
      <c r="A36" s="1"/>
      <c r="B36" s="1" t="s">
        <v>101</v>
      </c>
      <c r="C36" s="1">
        <v>1760.2000000000005</v>
      </c>
      <c r="D36" s="1">
        <v>0</v>
      </c>
      <c r="E36" s="1">
        <v>87382.739999999991</v>
      </c>
      <c r="F36" s="1">
        <v>7016.0600000000013</v>
      </c>
      <c r="G36" s="1">
        <v>2906.25</v>
      </c>
      <c r="H36" s="1">
        <v>17516.339999999997</v>
      </c>
      <c r="I36" s="1">
        <v>17965.499999999989</v>
      </c>
      <c r="J36" s="1">
        <v>446289.88000000018</v>
      </c>
      <c r="K36" s="1">
        <f>K33+K35</f>
        <v>327365.90999999997</v>
      </c>
      <c r="L36" s="1">
        <v>126852.2</v>
      </c>
      <c r="M36" s="1">
        <v>508127.02</v>
      </c>
      <c r="N36" s="1">
        <v>44178.01999999999</v>
      </c>
      <c r="O36" s="1">
        <v>144309.40000000002</v>
      </c>
      <c r="P36" s="1">
        <v>10875.62</v>
      </c>
      <c r="Q36" s="1">
        <v>314450</v>
      </c>
      <c r="R36" s="1">
        <v>88051.769999999975</v>
      </c>
      <c r="S36" s="1">
        <v>20548.480000000003</v>
      </c>
      <c r="T36" s="1">
        <f>T33+T34</f>
        <v>697972.37999999966</v>
      </c>
      <c r="U36" s="1">
        <v>166499.35999999996</v>
      </c>
      <c r="V36" s="1">
        <v>119878.03999999998</v>
      </c>
      <c r="W36" s="1">
        <v>831.66000000000076</v>
      </c>
      <c r="X36" s="1">
        <v>1769.0200000000004</v>
      </c>
      <c r="Y36" s="1">
        <v>1743000</v>
      </c>
    </row>
    <row r="37" spans="1:25" s="9" customFormat="1" ht="15.75" thickBot="1" x14ac:dyDescent="0.3">
      <c r="A37" s="6"/>
      <c r="B37" s="7"/>
      <c r="C37" s="8">
        <v>36911</v>
      </c>
      <c r="D37" s="8">
        <v>37276</v>
      </c>
      <c r="E37" s="8">
        <v>37641</v>
      </c>
      <c r="F37" s="8">
        <v>38006</v>
      </c>
      <c r="G37" s="8">
        <v>38372</v>
      </c>
      <c r="H37" s="8">
        <v>38737</v>
      </c>
      <c r="I37" s="8">
        <v>39467</v>
      </c>
      <c r="J37" s="8">
        <v>39833</v>
      </c>
      <c r="K37" s="8">
        <v>10978</v>
      </c>
      <c r="L37" s="8">
        <v>36576</v>
      </c>
      <c r="M37" s="8">
        <v>11098</v>
      </c>
      <c r="N37" s="8">
        <v>37062</v>
      </c>
      <c r="O37" s="8">
        <v>37427</v>
      </c>
      <c r="P37" s="8">
        <v>36789</v>
      </c>
      <c r="Q37" s="8">
        <v>36850</v>
      </c>
      <c r="R37" s="8" t="s">
        <v>0</v>
      </c>
      <c r="S37" s="8" t="s">
        <v>1</v>
      </c>
      <c r="T37" s="8" t="s">
        <v>2</v>
      </c>
      <c r="U37" s="8" t="s">
        <v>3</v>
      </c>
      <c r="V37" s="8" t="s">
        <v>4</v>
      </c>
      <c r="W37" s="8" t="s">
        <v>5</v>
      </c>
      <c r="X37" s="8" t="s">
        <v>6</v>
      </c>
      <c r="Y37" s="10" t="s">
        <v>7</v>
      </c>
    </row>
    <row r="38" spans="1:25" s="2" customFormat="1" x14ac:dyDescent="0.25">
      <c r="A38" s="1"/>
      <c r="B38" s="1" t="s">
        <v>101</v>
      </c>
      <c r="C38" s="1">
        <v>1760.2000000000005</v>
      </c>
      <c r="D38" s="1">
        <v>0</v>
      </c>
      <c r="E38" s="1">
        <v>87382.739999999991</v>
      </c>
      <c r="F38" s="1">
        <v>7016.0600000000013</v>
      </c>
      <c r="G38" s="1">
        <v>2906.25</v>
      </c>
      <c r="H38" s="1">
        <v>17516.339999999997</v>
      </c>
      <c r="I38" s="1">
        <v>17965.499999999989</v>
      </c>
      <c r="J38" s="1">
        <v>446289.88000000018</v>
      </c>
      <c r="K38" s="1">
        <v>327365.90999999997</v>
      </c>
      <c r="L38" s="1">
        <v>126852.2</v>
      </c>
      <c r="M38" s="1">
        <v>508127.02</v>
      </c>
      <c r="N38" s="1">
        <v>44178.01999999999</v>
      </c>
      <c r="O38" s="1">
        <v>144309.40000000002</v>
      </c>
      <c r="P38" s="1">
        <v>10875.62</v>
      </c>
      <c r="Q38" s="1">
        <v>314450</v>
      </c>
      <c r="R38" s="1">
        <v>88051.769999999975</v>
      </c>
      <c r="S38" s="1">
        <v>20548.480000000003</v>
      </c>
      <c r="T38" s="1">
        <v>697972.37999999966</v>
      </c>
      <c r="U38" s="1">
        <v>166499.35999999996</v>
      </c>
      <c r="V38" s="1">
        <v>119878.03999999998</v>
      </c>
      <c r="W38" s="1">
        <v>831.66000000000076</v>
      </c>
      <c r="X38" s="1">
        <v>1769.0200000000004</v>
      </c>
      <c r="Y38" s="1">
        <v>1743000</v>
      </c>
    </row>
    <row r="39" spans="1:25" s="12" customFormat="1" x14ac:dyDescent="0.25">
      <c r="A39" s="11" t="s">
        <v>10</v>
      </c>
      <c r="B39" s="11" t="s">
        <v>98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>
        <v>450</v>
      </c>
      <c r="W39" s="11"/>
      <c r="X39" s="11"/>
      <c r="Y39" s="11"/>
    </row>
    <row r="40" spans="1:25" s="12" customFormat="1" ht="30" x14ac:dyDescent="0.25">
      <c r="A40" s="11"/>
      <c r="B40" s="13" t="s">
        <v>104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>
        <v>108.45</v>
      </c>
      <c r="U40" s="11"/>
      <c r="V40" s="11"/>
      <c r="W40" s="11"/>
      <c r="X40" s="11"/>
      <c r="Y40" s="11"/>
    </row>
    <row r="41" spans="1:25" s="12" customFormat="1" ht="30" x14ac:dyDescent="0.25">
      <c r="A41" s="11"/>
      <c r="B41" s="13" t="s">
        <v>100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>
        <v>1365.2</v>
      </c>
      <c r="U41" s="11"/>
      <c r="V41" s="11"/>
      <c r="W41" s="11"/>
      <c r="X41" s="11"/>
      <c r="Y41" s="11"/>
    </row>
    <row r="42" spans="1:25" s="12" customFormat="1" ht="30" x14ac:dyDescent="0.25">
      <c r="A42" s="11"/>
      <c r="B42" s="13" t="s">
        <v>100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>
        <v>63.34</v>
      </c>
      <c r="U42" s="11"/>
      <c r="V42" s="11"/>
      <c r="W42" s="11"/>
      <c r="X42" s="11"/>
      <c r="Y42" s="11"/>
    </row>
    <row r="43" spans="1:25" s="12" customFormat="1" x14ac:dyDescent="0.25">
      <c r="A43" s="11"/>
      <c r="B43" s="13" t="s">
        <v>103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>
        <v>856.89</v>
      </c>
      <c r="U43" s="11"/>
      <c r="V43" s="11"/>
      <c r="W43" s="11"/>
      <c r="X43" s="11"/>
      <c r="Y43" s="11"/>
    </row>
    <row r="44" spans="1:25" s="2" customFormat="1" x14ac:dyDescent="0.25">
      <c r="A44" s="1"/>
      <c r="B44" s="1" t="s">
        <v>105</v>
      </c>
      <c r="C44" s="1">
        <v>1760.2000000000005</v>
      </c>
      <c r="D44" s="1">
        <v>0</v>
      </c>
      <c r="E44" s="1">
        <v>87382.739999999991</v>
      </c>
      <c r="F44" s="1">
        <v>7016.0600000000013</v>
      </c>
      <c r="G44" s="1">
        <v>2906.25</v>
      </c>
      <c r="H44" s="1">
        <v>17516.339999999997</v>
      </c>
      <c r="I44" s="1">
        <v>17965.499999999989</v>
      </c>
      <c r="J44" s="1">
        <v>446289.88000000018</v>
      </c>
      <c r="K44" s="1">
        <v>327365.90999999997</v>
      </c>
      <c r="L44" s="1">
        <v>126852.2</v>
      </c>
      <c r="M44" s="1">
        <v>508127.02</v>
      </c>
      <c r="N44" s="1">
        <v>44178.01999999999</v>
      </c>
      <c r="O44" s="1">
        <v>144309.40000000002</v>
      </c>
      <c r="P44" s="1">
        <v>10875.62</v>
      </c>
      <c r="Q44" s="1">
        <v>314450</v>
      </c>
      <c r="R44" s="1">
        <v>88051.769999999975</v>
      </c>
      <c r="S44" s="1">
        <v>20548.480000000003</v>
      </c>
      <c r="T44" s="1">
        <f>T38-T40-T41-T42-T43</f>
        <v>695578.49999999977</v>
      </c>
      <c r="U44" s="1">
        <v>166499.35999999996</v>
      </c>
      <c r="V44" s="1">
        <f>V38-V39</f>
        <v>119428.03999999998</v>
      </c>
      <c r="W44" s="1">
        <v>831.66000000000076</v>
      </c>
      <c r="X44" s="1">
        <v>1769.0200000000004</v>
      </c>
      <c r="Y44" s="1">
        <v>1743000</v>
      </c>
    </row>
    <row r="45" spans="1:25" s="12" customFormat="1" ht="30" x14ac:dyDescent="0.25">
      <c r="A45" s="11"/>
      <c r="B45" s="13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>
        <v>600.44000000000005</v>
      </c>
      <c r="U45" s="11"/>
      <c r="V45" s="11"/>
      <c r="W45" s="11"/>
      <c r="X45" s="11"/>
      <c r="Y45" s="11"/>
    </row>
    <row r="46" spans="1:25" s="12" customFormat="1" ht="30" x14ac:dyDescent="0.25">
      <c r="A46" s="11"/>
      <c r="B46" s="13" t="s">
        <v>102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>
        <v>604.14</v>
      </c>
      <c r="U46" s="11"/>
      <c r="V46" s="11"/>
      <c r="W46" s="11"/>
      <c r="X46" s="11"/>
      <c r="Y46" s="11"/>
    </row>
    <row r="47" spans="1:25" s="2" customFormat="1" x14ac:dyDescent="0.25">
      <c r="A47" s="1"/>
      <c r="B47" s="1" t="s">
        <v>105</v>
      </c>
      <c r="C47" s="1">
        <v>1760.2000000000005</v>
      </c>
      <c r="D47" s="1">
        <v>0</v>
      </c>
      <c r="E47" s="1">
        <v>87382.739999999991</v>
      </c>
      <c r="F47" s="1">
        <v>7016.0600000000013</v>
      </c>
      <c r="G47" s="1">
        <v>2906.25</v>
      </c>
      <c r="H47" s="1">
        <v>17516.339999999997</v>
      </c>
      <c r="I47" s="1">
        <v>17965.499999999989</v>
      </c>
      <c r="J47" s="1">
        <v>446289.88000000018</v>
      </c>
      <c r="K47" s="1">
        <v>327365.90999999997</v>
      </c>
      <c r="L47" s="1">
        <v>126852.2</v>
      </c>
      <c r="M47" s="1">
        <v>508127.02</v>
      </c>
      <c r="N47" s="1">
        <v>44178.01999999999</v>
      </c>
      <c r="O47" s="1">
        <v>144309.40000000002</v>
      </c>
      <c r="P47" s="1">
        <v>10875.62</v>
      </c>
      <c r="Q47" s="1">
        <v>314450</v>
      </c>
      <c r="R47" s="1">
        <v>88051.769999999975</v>
      </c>
      <c r="S47" s="1">
        <v>20548.480000000003</v>
      </c>
      <c r="T47" s="1">
        <f>T44+T45+T46</f>
        <v>696783.07999999973</v>
      </c>
      <c r="U47" s="1">
        <v>166499.35999999996</v>
      </c>
      <c r="V47" s="1">
        <v>119428.03999999998</v>
      </c>
      <c r="W47" s="1">
        <v>831.66000000000076</v>
      </c>
      <c r="X47" s="1">
        <v>1769.0200000000004</v>
      </c>
      <c r="Y47" s="1">
        <v>1743000</v>
      </c>
    </row>
    <row r="48" spans="1:25" s="12" customFormat="1" x14ac:dyDescent="0.25">
      <c r="A48" s="11" t="s">
        <v>106</v>
      </c>
      <c r="B48" s="11" t="s">
        <v>31</v>
      </c>
      <c r="C48" s="11"/>
      <c r="D48" s="11"/>
      <c r="E48" s="11"/>
      <c r="F48" s="11"/>
      <c r="G48" s="11"/>
      <c r="H48" s="11"/>
      <c r="I48" s="11"/>
      <c r="J48" s="11"/>
      <c r="K48" s="11">
        <v>637.20000000000005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s="12" customFormat="1" x14ac:dyDescent="0.25">
      <c r="A49" s="11" t="s">
        <v>59</v>
      </c>
      <c r="B49" s="11" t="s">
        <v>107</v>
      </c>
      <c r="C49" s="11"/>
      <c r="D49" s="11"/>
      <c r="E49" s="11"/>
      <c r="F49" s="11"/>
      <c r="G49" s="11"/>
      <c r="H49" s="11"/>
      <c r="I49" s="11">
        <v>277.57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s="12" customFormat="1" x14ac:dyDescent="0.25">
      <c r="A50" s="11" t="s">
        <v>108</v>
      </c>
      <c r="B50" s="11" t="s">
        <v>109</v>
      </c>
      <c r="C50" s="11"/>
      <c r="D50" s="11"/>
      <c r="E50" s="11"/>
      <c r="F50" s="11"/>
      <c r="G50" s="11"/>
      <c r="H50" s="11"/>
      <c r="I50" s="11"/>
      <c r="J50" s="11">
        <v>293.94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s="12" customFormat="1" ht="30" x14ac:dyDescent="0.25">
      <c r="A51" s="11" t="s">
        <v>110</v>
      </c>
      <c r="B51" s="13" t="s">
        <v>111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>
        <v>2486</v>
      </c>
      <c r="U51" s="11"/>
      <c r="V51" s="11"/>
      <c r="W51" s="11"/>
      <c r="X51" s="11"/>
      <c r="Y51" s="11"/>
    </row>
    <row r="52" spans="1:25" s="12" customFormat="1" x14ac:dyDescent="0.25">
      <c r="A52" s="11" t="s">
        <v>32</v>
      </c>
      <c r="B52" s="11" t="s">
        <v>112</v>
      </c>
      <c r="C52" s="11"/>
      <c r="D52" s="11"/>
      <c r="E52" s="11"/>
      <c r="F52" s="11"/>
      <c r="G52" s="11"/>
      <c r="H52" s="11"/>
      <c r="I52" s="11"/>
      <c r="J52" s="11"/>
      <c r="K52" s="11">
        <v>1800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s="12" customFormat="1" x14ac:dyDescent="0.25">
      <c r="A53" s="11" t="s">
        <v>83</v>
      </c>
      <c r="B53" s="11" t="s">
        <v>41</v>
      </c>
      <c r="C53" s="11"/>
      <c r="D53" s="11"/>
      <c r="E53" s="11"/>
      <c r="F53" s="11"/>
      <c r="G53" s="11"/>
      <c r="H53" s="11"/>
      <c r="I53" s="11"/>
      <c r="J53" s="11">
        <v>1051.2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s="2" customFormat="1" x14ac:dyDescent="0.25">
      <c r="A54" s="1"/>
      <c r="B54" s="1" t="s">
        <v>113</v>
      </c>
      <c r="C54" s="1">
        <v>1760.2000000000005</v>
      </c>
      <c r="D54" s="1">
        <v>0</v>
      </c>
      <c r="E54" s="1">
        <v>87382.739999999991</v>
      </c>
      <c r="F54" s="1">
        <v>7016.0600000000013</v>
      </c>
      <c r="G54" s="1">
        <v>2906.25</v>
      </c>
      <c r="H54" s="1">
        <v>17516.339999999997</v>
      </c>
      <c r="I54" s="1">
        <f>I47-I49</f>
        <v>17687.929999999989</v>
      </c>
      <c r="J54" s="1">
        <f>J47-J50-J53</f>
        <v>444944.74000000017</v>
      </c>
      <c r="K54" s="1">
        <f>K47-K48-K52</f>
        <v>324928.70999999996</v>
      </c>
      <c r="L54" s="1">
        <v>126852.2</v>
      </c>
      <c r="M54" s="1">
        <v>508127.02</v>
      </c>
      <c r="N54" s="1">
        <v>44178.01999999999</v>
      </c>
      <c r="O54" s="1">
        <v>144309.40000000002</v>
      </c>
      <c r="P54" s="1">
        <v>10875.62</v>
      </c>
      <c r="Q54" s="1">
        <v>314450</v>
      </c>
      <c r="R54" s="1">
        <v>88051.769999999975</v>
      </c>
      <c r="S54" s="1">
        <v>20548.480000000003</v>
      </c>
      <c r="T54" s="1">
        <f>T47-T51</f>
        <v>694297.07999999973</v>
      </c>
      <c r="U54" s="1">
        <v>166499.35999999996</v>
      </c>
      <c r="V54" s="1">
        <v>119428.03999999998</v>
      </c>
      <c r="W54" s="1">
        <v>831.66000000000076</v>
      </c>
      <c r="X54" s="1">
        <v>1769.0200000000004</v>
      </c>
      <c r="Y54" s="1">
        <v>1743000</v>
      </c>
    </row>
    <row r="55" spans="1:25" s="12" customFormat="1" x14ac:dyDescent="0.25">
      <c r="A55" s="11" t="s">
        <v>114</v>
      </c>
      <c r="B55" s="11" t="s">
        <v>42</v>
      </c>
      <c r="C55" s="11"/>
      <c r="D55" s="11"/>
      <c r="E55" s="11"/>
      <c r="F55" s="11"/>
      <c r="G55" s="11"/>
      <c r="H55" s="11"/>
      <c r="I55" s="11"/>
      <c r="J55" s="11"/>
      <c r="K55" s="11">
        <v>100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s="12" customFormat="1" x14ac:dyDescent="0.25">
      <c r="A56" s="11" t="s">
        <v>10</v>
      </c>
      <c r="B56" s="11" t="s">
        <v>115</v>
      </c>
      <c r="C56" s="11"/>
      <c r="D56" s="11"/>
      <c r="E56" s="11"/>
      <c r="F56" s="11"/>
      <c r="G56" s="11"/>
      <c r="H56" s="11"/>
      <c r="I56" s="11"/>
      <c r="J56" s="11"/>
      <c r="K56" s="11">
        <v>145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12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s="2" customFormat="1" ht="14.25" customHeight="1" thickBot="1" x14ac:dyDescent="0.3">
      <c r="A58" s="1"/>
      <c r="B58" s="1" t="s">
        <v>116</v>
      </c>
      <c r="C58" s="1">
        <v>1760.2000000000005</v>
      </c>
      <c r="D58" s="1">
        <v>0</v>
      </c>
      <c r="E58" s="1">
        <v>87382.739999999991</v>
      </c>
      <c r="F58" s="1">
        <v>7016.0600000000013</v>
      </c>
      <c r="G58" s="1">
        <v>2906.25</v>
      </c>
      <c r="H58" s="1">
        <v>17516.339999999997</v>
      </c>
      <c r="I58" s="1">
        <v>17687.929999999989</v>
      </c>
      <c r="J58" s="1">
        <v>444944.74000000017</v>
      </c>
      <c r="K58" s="1">
        <f>K54-K55-K56</f>
        <v>324683.70999999996</v>
      </c>
      <c r="L58" s="1">
        <v>126852.2</v>
      </c>
      <c r="M58" s="1">
        <v>508127.02</v>
      </c>
      <c r="N58" s="1">
        <v>44178.01999999999</v>
      </c>
      <c r="O58" s="1">
        <v>144309.40000000002</v>
      </c>
      <c r="P58" s="1">
        <v>10875.62</v>
      </c>
      <c r="Q58" s="1">
        <v>314450</v>
      </c>
      <c r="R58" s="1">
        <v>88051.769999999975</v>
      </c>
      <c r="S58" s="1">
        <v>20548.480000000003</v>
      </c>
      <c r="T58" s="1">
        <v>694297.07999999973</v>
      </c>
      <c r="U58" s="1">
        <v>166499.35999999996</v>
      </c>
      <c r="V58" s="1">
        <v>119428.03999999998</v>
      </c>
      <c r="W58" s="1">
        <v>831.66000000000076</v>
      </c>
      <c r="X58" s="1">
        <v>1769.0200000000004</v>
      </c>
      <c r="Y58" s="1">
        <v>1743000</v>
      </c>
    </row>
    <row r="59" spans="1:25" s="9" customFormat="1" ht="15.75" thickBot="1" x14ac:dyDescent="0.3">
      <c r="A59" s="6"/>
      <c r="B59" s="7"/>
      <c r="C59" s="8">
        <v>36911</v>
      </c>
      <c r="D59" s="8">
        <v>37276</v>
      </c>
      <c r="E59" s="8">
        <v>37641</v>
      </c>
      <c r="F59" s="8">
        <v>38006</v>
      </c>
      <c r="G59" s="8">
        <v>38372</v>
      </c>
      <c r="H59" s="8">
        <v>38737</v>
      </c>
      <c r="I59" s="8">
        <v>39467</v>
      </c>
      <c r="J59" s="8">
        <v>39833</v>
      </c>
      <c r="K59" s="8">
        <v>10978</v>
      </c>
      <c r="L59" s="8">
        <v>36576</v>
      </c>
      <c r="M59" s="8">
        <v>11098</v>
      </c>
      <c r="N59" s="8">
        <v>37062</v>
      </c>
      <c r="O59" s="8">
        <v>37427</v>
      </c>
      <c r="P59" s="8">
        <v>36789</v>
      </c>
      <c r="Q59" s="8">
        <v>36850</v>
      </c>
      <c r="R59" s="8" t="s">
        <v>0</v>
      </c>
      <c r="S59" s="8" t="s">
        <v>1</v>
      </c>
      <c r="T59" s="8" t="s">
        <v>2</v>
      </c>
      <c r="U59" s="8" t="s">
        <v>3</v>
      </c>
      <c r="V59" s="8" t="s">
        <v>4</v>
      </c>
      <c r="W59" s="8" t="s">
        <v>5</v>
      </c>
      <c r="X59" s="8" t="s">
        <v>6</v>
      </c>
      <c r="Y59" s="10" t="s">
        <v>7</v>
      </c>
    </row>
    <row r="60" spans="1:25" s="2" customFormat="1" ht="14.25" customHeight="1" x14ac:dyDescent="0.25">
      <c r="A60" s="1"/>
      <c r="B60" s="1" t="s">
        <v>116</v>
      </c>
      <c r="C60" s="1">
        <v>1760.2000000000005</v>
      </c>
      <c r="D60" s="1">
        <v>0</v>
      </c>
      <c r="E60" s="1">
        <v>87382.739999999991</v>
      </c>
      <c r="F60" s="1">
        <v>7016.0600000000013</v>
      </c>
      <c r="G60" s="1">
        <v>2906.25</v>
      </c>
      <c r="H60" s="1">
        <v>17516.339999999997</v>
      </c>
      <c r="I60" s="1">
        <v>17687.929999999989</v>
      </c>
      <c r="J60" s="1">
        <v>444944.74000000017</v>
      </c>
      <c r="K60" s="1">
        <v>324683.70999999996</v>
      </c>
      <c r="L60" s="1">
        <v>126852.2</v>
      </c>
      <c r="M60" s="1">
        <v>508127.02</v>
      </c>
      <c r="N60" s="1">
        <v>44178.01999999999</v>
      </c>
      <c r="O60" s="1">
        <v>144309.40000000002</v>
      </c>
      <c r="P60" s="1">
        <v>10875.62</v>
      </c>
      <c r="Q60" s="1">
        <v>314450</v>
      </c>
      <c r="R60" s="1">
        <v>88051.769999999975</v>
      </c>
      <c r="S60" s="1">
        <v>20548.480000000003</v>
      </c>
      <c r="T60" s="1">
        <v>694297.07999999973</v>
      </c>
      <c r="U60" s="1">
        <v>166499.35999999996</v>
      </c>
      <c r="V60" s="1">
        <v>119428.03999999998</v>
      </c>
      <c r="W60" s="1">
        <v>831.66000000000076</v>
      </c>
      <c r="X60" s="1">
        <v>1769.0200000000004</v>
      </c>
      <c r="Y60" s="1">
        <v>1743000</v>
      </c>
    </row>
    <row r="61" spans="1:25" s="12" customFormat="1" x14ac:dyDescent="0.25">
      <c r="A61" s="11" t="s">
        <v>45</v>
      </c>
      <c r="B61" s="11" t="s">
        <v>117</v>
      </c>
      <c r="C61" s="11"/>
      <c r="D61" s="11"/>
      <c r="E61" s="11">
        <v>298.07</v>
      </c>
      <c r="F61" s="11"/>
      <c r="G61" s="11"/>
      <c r="H61" s="11"/>
      <c r="I61" s="11">
        <v>25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s="12" customFormat="1" x14ac:dyDescent="0.25">
      <c r="A62" s="11" t="s">
        <v>47</v>
      </c>
      <c r="B62" s="11" t="s">
        <v>55</v>
      </c>
      <c r="C62" s="11">
        <v>405.6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s="12" customFormat="1" x14ac:dyDescent="0.25">
      <c r="A63" s="11" t="s">
        <v>13</v>
      </c>
      <c r="B63" s="11" t="s">
        <v>41</v>
      </c>
      <c r="C63" s="11"/>
      <c r="D63" s="11"/>
      <c r="E63" s="11"/>
      <c r="F63" s="11"/>
      <c r="G63" s="11"/>
      <c r="H63" s="11"/>
      <c r="I63" s="11"/>
      <c r="J63" s="11">
        <v>1280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s="12" customFormat="1" x14ac:dyDescent="0.25">
      <c r="A64" s="11" t="s">
        <v>10</v>
      </c>
      <c r="B64" s="11" t="s">
        <v>118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>
        <v>1677</v>
      </c>
      <c r="U64" s="11"/>
      <c r="V64" s="11"/>
      <c r="W64" s="11"/>
      <c r="X64" s="11"/>
      <c r="Y64" s="11"/>
    </row>
    <row r="65" spans="1:25" s="12" customFormat="1" x14ac:dyDescent="0.25">
      <c r="A65" s="11"/>
      <c r="B65" s="11" t="s">
        <v>119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>
        <v>1342.16</v>
      </c>
      <c r="U65" s="11"/>
      <c r="V65" s="11"/>
      <c r="W65" s="11"/>
      <c r="X65" s="11"/>
      <c r="Y65" s="11"/>
    </row>
    <row r="66" spans="1:25" s="12" customFormat="1" x14ac:dyDescent="0.25">
      <c r="A66" s="11" t="s">
        <v>10</v>
      </c>
      <c r="B66" s="11" t="s">
        <v>118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>
        <v>2000</v>
      </c>
      <c r="U66" s="11"/>
      <c r="V66" s="11"/>
      <c r="W66" s="11"/>
      <c r="X66" s="11"/>
      <c r="Y66" s="11"/>
    </row>
    <row r="67" spans="1:25" s="12" customFormat="1" x14ac:dyDescent="0.25">
      <c r="A67" s="11"/>
      <c r="B67" s="11" t="s">
        <v>120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>
        <v>2671</v>
      </c>
      <c r="W67" s="11"/>
      <c r="X67" s="11"/>
      <c r="Y67" s="11"/>
    </row>
    <row r="68" spans="1:25" s="12" customFormat="1" x14ac:dyDescent="0.25">
      <c r="A68" s="11" t="s">
        <v>10</v>
      </c>
      <c r="B68" s="11" t="s">
        <v>98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>
        <v>5000</v>
      </c>
      <c r="W68" s="11"/>
      <c r="X68" s="11"/>
      <c r="Y68" s="11"/>
    </row>
    <row r="69" spans="1:25" s="12" customFormat="1" x14ac:dyDescent="0.25">
      <c r="A69" s="11"/>
      <c r="B69" s="11" t="s">
        <v>121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>
        <v>1225.69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s="12" customFormat="1" ht="30" x14ac:dyDescent="0.25">
      <c r="A70" s="11"/>
      <c r="B70" s="13" t="s">
        <v>100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>
        <v>211.05</v>
      </c>
      <c r="U70" s="11"/>
      <c r="V70" s="11"/>
      <c r="W70" s="11"/>
      <c r="X70" s="11"/>
      <c r="Y70" s="11"/>
    </row>
    <row r="71" spans="1:25" s="12" customFormat="1" ht="30" x14ac:dyDescent="0.25">
      <c r="A71" s="11"/>
      <c r="B71" s="13" t="s">
        <v>100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>
        <v>135</v>
      </c>
      <c r="U71" s="11"/>
      <c r="V71" s="11"/>
      <c r="W71" s="11"/>
      <c r="X71" s="11"/>
      <c r="Y71" s="11"/>
    </row>
    <row r="72" spans="1:25" s="12" customFormat="1" ht="30" x14ac:dyDescent="0.25">
      <c r="A72" s="11"/>
      <c r="B72" s="13" t="s">
        <v>100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>
        <v>118.92</v>
      </c>
      <c r="U72" s="11"/>
      <c r="V72" s="11"/>
      <c r="W72" s="11"/>
      <c r="X72" s="11"/>
      <c r="Y72" s="11"/>
    </row>
    <row r="73" spans="1:25" s="12" customFormat="1" ht="30" x14ac:dyDescent="0.25">
      <c r="A73" s="11"/>
      <c r="B73" s="13" t="s">
        <v>74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>
        <v>30</v>
      </c>
      <c r="U73" s="11"/>
      <c r="V73" s="11"/>
      <c r="W73" s="11"/>
      <c r="X73" s="11"/>
      <c r="Y73" s="11"/>
    </row>
    <row r="74" spans="1:25" s="12" customFormat="1" x14ac:dyDescent="0.25">
      <c r="A74" s="11" t="s">
        <v>122</v>
      </c>
      <c r="B74" s="13" t="s">
        <v>123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>
        <v>250</v>
      </c>
      <c r="U74" s="11"/>
      <c r="V74" s="11"/>
      <c r="W74" s="11"/>
      <c r="X74" s="11"/>
      <c r="Y74" s="11"/>
    </row>
    <row r="75" spans="1:25" s="2" customFormat="1" x14ac:dyDescent="0.25">
      <c r="A75" s="1"/>
      <c r="B75" s="1" t="s">
        <v>124</v>
      </c>
      <c r="C75" s="1">
        <f>C60-C62</f>
        <v>1354.6000000000004</v>
      </c>
      <c r="D75" s="1">
        <v>0</v>
      </c>
      <c r="E75" s="1">
        <f>E60-E61</f>
        <v>87084.669999999984</v>
      </c>
      <c r="F75" s="1">
        <v>7016.0600000000013</v>
      </c>
      <c r="G75" s="1">
        <v>2906.25</v>
      </c>
      <c r="H75" s="1">
        <v>17516.339999999997</v>
      </c>
      <c r="I75" s="1">
        <f>I60-I61</f>
        <v>17662.929999999989</v>
      </c>
      <c r="J75" s="1">
        <f>J60-J63</f>
        <v>443664.74000000017</v>
      </c>
      <c r="K75" s="1">
        <v>324683.70999999996</v>
      </c>
      <c r="L75" s="1">
        <v>126852.2</v>
      </c>
      <c r="M75" s="1">
        <v>508127.02</v>
      </c>
      <c r="N75" s="1">
        <f>N60-N69</f>
        <v>42952.329999999987</v>
      </c>
      <c r="O75" s="1">
        <v>144309.40000000002</v>
      </c>
      <c r="P75" s="1">
        <v>10875.62</v>
      </c>
      <c r="Q75" s="1">
        <v>314450</v>
      </c>
      <c r="R75" s="1">
        <v>88051.769999999975</v>
      </c>
      <c r="S75" s="1">
        <v>20548.480000000003</v>
      </c>
      <c r="T75" s="1">
        <f>T60-T64-T65-T66-T70-T71-T72-T73-T74</f>
        <v>688532.9499999996</v>
      </c>
      <c r="U75" s="1">
        <v>166499.35999999996</v>
      </c>
      <c r="V75" s="1">
        <f>V60-V67-V68</f>
        <v>111757.03999999998</v>
      </c>
      <c r="W75" s="1">
        <v>831.66000000000076</v>
      </c>
      <c r="X75" s="1">
        <v>1769.0200000000004</v>
      </c>
      <c r="Y75" s="1">
        <v>1743000</v>
      </c>
    </row>
    <row r="76" spans="1:25" s="12" customFormat="1" x14ac:dyDescent="0.25">
      <c r="A76" s="11"/>
      <c r="B76" s="11" t="s">
        <v>96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>
        <v>269.32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s="2" customFormat="1" x14ac:dyDescent="0.25">
      <c r="A77" s="1"/>
      <c r="B77" s="11" t="s">
        <v>96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1">
        <v>1640</v>
      </c>
      <c r="W77" s="1"/>
      <c r="X77" s="1"/>
      <c r="Y77" s="1"/>
    </row>
    <row r="78" spans="1:25" s="12" customFormat="1" x14ac:dyDescent="0.25">
      <c r="A78" s="11"/>
      <c r="B78" s="11" t="s">
        <v>96</v>
      </c>
      <c r="C78" s="11"/>
      <c r="D78" s="11"/>
      <c r="E78" s="11"/>
      <c r="F78" s="11"/>
      <c r="G78" s="11"/>
      <c r="H78" s="11"/>
      <c r="I78" s="11"/>
      <c r="J78" s="11"/>
      <c r="K78" s="11">
        <v>0.01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s="2" customFormat="1" x14ac:dyDescent="0.25">
      <c r="A79" s="1"/>
      <c r="B79" s="1" t="s">
        <v>124</v>
      </c>
      <c r="C79" s="1">
        <v>1354.6000000000004</v>
      </c>
      <c r="D79" s="1">
        <v>0</v>
      </c>
      <c r="E79" s="1">
        <v>87084.669999999984</v>
      </c>
      <c r="F79" s="1">
        <v>7016.0600000000013</v>
      </c>
      <c r="G79" s="1">
        <v>2906.25</v>
      </c>
      <c r="H79" s="1">
        <v>17516.339999999997</v>
      </c>
      <c r="I79" s="1">
        <v>17662.929999999989</v>
      </c>
      <c r="J79" s="1">
        <v>443664.74000000017</v>
      </c>
      <c r="K79" s="1">
        <f>K75+K78</f>
        <v>324683.71999999997</v>
      </c>
      <c r="L79" s="1">
        <v>126852.2</v>
      </c>
      <c r="M79" s="1">
        <v>508127.02</v>
      </c>
      <c r="N79" s="1">
        <f>N75+N76</f>
        <v>43221.649999999987</v>
      </c>
      <c r="O79" s="1">
        <v>144309.40000000002</v>
      </c>
      <c r="P79" s="1">
        <v>10875.62</v>
      </c>
      <c r="Q79" s="1">
        <v>314450</v>
      </c>
      <c r="R79" s="1">
        <v>88051.769999999975</v>
      </c>
      <c r="S79" s="1">
        <v>20548.480000000003</v>
      </c>
      <c r="T79" s="1">
        <v>688532.9499999996</v>
      </c>
      <c r="U79" s="1">
        <v>166499.35999999996</v>
      </c>
      <c r="V79" s="1">
        <f>V75+V77</f>
        <v>113397.03999999998</v>
      </c>
      <c r="W79" s="1">
        <v>831.66000000000076</v>
      </c>
      <c r="X79" s="1">
        <v>1769.0200000000004</v>
      </c>
      <c r="Y79" s="1">
        <v>1743000</v>
      </c>
    </row>
    <row r="80" spans="1:25" s="2" customFormat="1" x14ac:dyDescent="0.25">
      <c r="A80" s="1"/>
      <c r="B80" s="1" t="s">
        <v>24</v>
      </c>
      <c r="C80" s="1">
        <v>5000</v>
      </c>
      <c r="D80" s="1">
        <v>4000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v>157000</v>
      </c>
      <c r="W80" s="1">
        <v>29000</v>
      </c>
      <c r="X80" s="1"/>
      <c r="Y80" s="1"/>
    </row>
    <row r="81" spans="1:25" s="2" customFormat="1" ht="15.75" thickBot="1" x14ac:dyDescent="0.3">
      <c r="A81" s="1"/>
      <c r="B81" s="1" t="s">
        <v>124</v>
      </c>
      <c r="C81" s="1">
        <f>C79+C80</f>
        <v>6354.6</v>
      </c>
      <c r="D81" s="1">
        <f>D79+D80</f>
        <v>4000</v>
      </c>
      <c r="E81" s="1">
        <v>87084.669999999984</v>
      </c>
      <c r="F81" s="1">
        <v>7016.0600000000013</v>
      </c>
      <c r="G81" s="1">
        <v>2906.25</v>
      </c>
      <c r="H81" s="1">
        <v>17516.339999999997</v>
      </c>
      <c r="I81" s="1">
        <v>17662.929999999989</v>
      </c>
      <c r="J81" s="1">
        <v>443664.74000000017</v>
      </c>
      <c r="K81" s="1">
        <v>324683.71999999997</v>
      </c>
      <c r="L81" s="1">
        <v>126852.2</v>
      </c>
      <c r="M81" s="1">
        <v>508127.02</v>
      </c>
      <c r="N81" s="1">
        <v>43221.649999999987</v>
      </c>
      <c r="O81" s="1">
        <v>144309.40000000002</v>
      </c>
      <c r="P81" s="1">
        <v>10875.62</v>
      </c>
      <c r="Q81" s="1">
        <v>314450</v>
      </c>
      <c r="R81" s="1">
        <v>88051.769999999975</v>
      </c>
      <c r="S81" s="1">
        <v>20548.480000000003</v>
      </c>
      <c r="T81" s="1">
        <f>T79-T80</f>
        <v>688532.9499999996</v>
      </c>
      <c r="U81" s="1">
        <v>166499.35999999996</v>
      </c>
      <c r="V81" s="1">
        <f>V79+V80</f>
        <v>270397.03999999998</v>
      </c>
      <c r="W81" s="1">
        <f>W79+W80</f>
        <v>29831.66</v>
      </c>
      <c r="X81" s="1">
        <v>1769.0200000000004</v>
      </c>
      <c r="Y81" s="1">
        <v>1743000</v>
      </c>
    </row>
    <row r="82" spans="1:25" s="9" customFormat="1" ht="15.75" thickBot="1" x14ac:dyDescent="0.3">
      <c r="A82" s="6"/>
      <c r="B82" s="7"/>
      <c r="C82" s="8">
        <v>36911</v>
      </c>
      <c r="D82" s="8">
        <v>37276</v>
      </c>
      <c r="E82" s="8">
        <v>37641</v>
      </c>
      <c r="F82" s="8">
        <v>38006</v>
      </c>
      <c r="G82" s="8">
        <v>38372</v>
      </c>
      <c r="H82" s="8">
        <v>38737</v>
      </c>
      <c r="I82" s="8">
        <v>39467</v>
      </c>
      <c r="J82" s="8">
        <v>39833</v>
      </c>
      <c r="K82" s="8">
        <v>10978</v>
      </c>
      <c r="L82" s="8">
        <v>36576</v>
      </c>
      <c r="M82" s="8">
        <v>11098</v>
      </c>
      <c r="N82" s="8">
        <v>37062</v>
      </c>
      <c r="O82" s="8">
        <v>37427</v>
      </c>
      <c r="P82" s="8">
        <v>36789</v>
      </c>
      <c r="Q82" s="8">
        <v>36850</v>
      </c>
      <c r="R82" s="8" t="s">
        <v>0</v>
      </c>
      <c r="S82" s="8" t="s">
        <v>1</v>
      </c>
      <c r="T82" s="8" t="s">
        <v>2</v>
      </c>
      <c r="U82" s="8" t="s">
        <v>3</v>
      </c>
      <c r="V82" s="8" t="s">
        <v>4</v>
      </c>
      <c r="W82" s="8" t="s">
        <v>5</v>
      </c>
      <c r="X82" s="8" t="s">
        <v>6</v>
      </c>
      <c r="Y82" s="10" t="s">
        <v>7</v>
      </c>
    </row>
    <row r="83" spans="1:25" s="2" customFormat="1" x14ac:dyDescent="0.25">
      <c r="A83" s="1"/>
      <c r="B83" s="1" t="s">
        <v>124</v>
      </c>
      <c r="C83" s="1">
        <v>6354.6</v>
      </c>
      <c r="D83" s="1">
        <v>4000</v>
      </c>
      <c r="E83" s="1">
        <v>87084.669999999984</v>
      </c>
      <c r="F83" s="1">
        <v>7016.0600000000013</v>
      </c>
      <c r="G83" s="1">
        <v>2906.25</v>
      </c>
      <c r="H83" s="1">
        <v>17516.339999999997</v>
      </c>
      <c r="I83" s="1">
        <v>17662.929999999989</v>
      </c>
      <c r="J83" s="1">
        <v>443664.74000000017</v>
      </c>
      <c r="K83" s="1">
        <v>324683.71999999997</v>
      </c>
      <c r="L83" s="1">
        <v>126852.2</v>
      </c>
      <c r="M83" s="1">
        <v>508127.02</v>
      </c>
      <c r="N83" s="1">
        <v>43221.649999999987</v>
      </c>
      <c r="O83" s="1">
        <v>144309.40000000002</v>
      </c>
      <c r="P83" s="1">
        <v>10875.62</v>
      </c>
      <c r="Q83" s="1">
        <v>314450</v>
      </c>
      <c r="R83" s="1">
        <v>88051.769999999975</v>
      </c>
      <c r="S83" s="1">
        <v>20548.480000000003</v>
      </c>
      <c r="T83" s="1">
        <v>688532.9499999996</v>
      </c>
      <c r="U83" s="1">
        <v>166499.35999999996</v>
      </c>
      <c r="V83" s="1">
        <v>270397.03999999998</v>
      </c>
      <c r="W83" s="1">
        <v>29831.66</v>
      </c>
      <c r="X83" s="1">
        <v>1769.0200000000004</v>
      </c>
      <c r="Y83" s="1">
        <v>1743000</v>
      </c>
    </row>
    <row r="84" spans="1:25" s="2" customFormat="1" x14ac:dyDescent="0.25">
      <c r="A84" s="11" t="s">
        <v>66</v>
      </c>
      <c r="B84" s="11" t="s">
        <v>67</v>
      </c>
      <c r="C84" s="11"/>
      <c r="D84" s="11"/>
      <c r="E84" s="11"/>
      <c r="F84" s="11"/>
      <c r="G84" s="11"/>
      <c r="H84" s="11"/>
      <c r="I84" s="11"/>
      <c r="J84" s="11"/>
      <c r="K84" s="11">
        <v>1248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s="2" customFormat="1" x14ac:dyDescent="0.25">
      <c r="A85" s="11" t="s">
        <v>28</v>
      </c>
      <c r="B85" s="11" t="s">
        <v>125</v>
      </c>
      <c r="C85" s="11"/>
      <c r="D85" s="11"/>
      <c r="E85" s="11"/>
      <c r="F85" s="11"/>
      <c r="G85" s="11"/>
      <c r="H85" s="11"/>
      <c r="I85" s="11">
        <v>1274.6500000000001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s="2" customFormat="1" x14ac:dyDescent="0.25">
      <c r="A86" s="11" t="s">
        <v>126</v>
      </c>
      <c r="B86" s="11" t="s">
        <v>127</v>
      </c>
      <c r="C86" s="11"/>
      <c r="D86" s="11"/>
      <c r="E86" s="11"/>
      <c r="F86" s="11">
        <v>280.8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s="2" customFormat="1" x14ac:dyDescent="0.25">
      <c r="A87" s="11" t="s">
        <v>21</v>
      </c>
      <c r="B87" s="11" t="s">
        <v>22</v>
      </c>
      <c r="C87" s="11"/>
      <c r="D87" s="11"/>
      <c r="E87" s="11"/>
      <c r="F87" s="11">
        <v>1435.86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x14ac:dyDescent="0.25">
      <c r="A88" s="11" t="s">
        <v>47</v>
      </c>
      <c r="B88" s="11" t="s">
        <v>42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>
        <v>96</v>
      </c>
      <c r="T88" s="11"/>
      <c r="U88" s="11"/>
      <c r="V88" s="11"/>
      <c r="W88" s="11"/>
      <c r="X88" s="11"/>
      <c r="Y88" s="11"/>
    </row>
    <row r="89" spans="1:25" x14ac:dyDescent="0.25">
      <c r="A89" s="18" t="s">
        <v>60</v>
      </c>
      <c r="B89" s="18" t="s">
        <v>128</v>
      </c>
      <c r="C89" s="18"/>
      <c r="D89" s="18"/>
      <c r="E89" s="18"/>
      <c r="F89" s="18"/>
      <c r="G89" s="18"/>
      <c r="H89" s="18"/>
      <c r="I89" s="18"/>
      <c r="J89" s="18"/>
      <c r="K89" s="18">
        <v>3012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s="9" customFormat="1" x14ac:dyDescent="0.25">
      <c r="A90" s="20" t="s">
        <v>129</v>
      </c>
      <c r="B90" s="20" t="s">
        <v>130</v>
      </c>
      <c r="C90" s="21"/>
      <c r="D90" s="21"/>
      <c r="E90" s="21"/>
      <c r="F90" s="21"/>
      <c r="G90" s="21"/>
      <c r="H90" s="21"/>
      <c r="I90" s="21"/>
      <c r="J90" s="21"/>
      <c r="K90" s="23">
        <v>1320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0"/>
    </row>
    <row r="91" spans="1:25" ht="30" x14ac:dyDescent="0.25">
      <c r="A91" s="19" t="s">
        <v>131</v>
      </c>
      <c r="B91" s="22" t="s">
        <v>132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30">
        <v>13999</v>
      </c>
      <c r="U91" s="19"/>
      <c r="V91" s="19"/>
      <c r="W91" s="19"/>
      <c r="X91" s="19"/>
      <c r="Y91" s="19"/>
    </row>
    <row r="92" spans="1:25" x14ac:dyDescent="0.25">
      <c r="A92" s="11" t="s">
        <v>133</v>
      </c>
      <c r="B92" s="11" t="s">
        <v>61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28">
        <v>44780</v>
      </c>
      <c r="U92" s="11"/>
      <c r="V92" s="11"/>
      <c r="W92" s="11"/>
      <c r="X92" s="11"/>
      <c r="Y92" s="11"/>
    </row>
    <row r="93" spans="1:25" x14ac:dyDescent="0.25">
      <c r="A93" s="11" t="s">
        <v>134</v>
      </c>
      <c r="B93" s="11" t="s">
        <v>135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28">
        <v>23001</v>
      </c>
      <c r="U93" s="11"/>
      <c r="V93" s="11"/>
      <c r="W93" s="11"/>
      <c r="X93" s="11"/>
      <c r="Y93" s="11"/>
    </row>
    <row r="94" spans="1:25" x14ac:dyDescent="0.25">
      <c r="A94" s="11" t="s">
        <v>136</v>
      </c>
      <c r="B94" s="11" t="s">
        <v>137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28">
        <v>13050</v>
      </c>
      <c r="U94" s="11"/>
      <c r="V94" s="11"/>
      <c r="W94" s="11"/>
      <c r="X94" s="11"/>
      <c r="Y94" s="11"/>
    </row>
    <row r="95" spans="1:25" ht="30" x14ac:dyDescent="0.25">
      <c r="A95" s="11" t="s">
        <v>30</v>
      </c>
      <c r="B95" s="13" t="s">
        <v>138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28"/>
      <c r="U95" s="11"/>
      <c r="V95" s="11">
        <v>2150</v>
      </c>
      <c r="W95" s="11"/>
      <c r="X95" s="11"/>
      <c r="Y95" s="11"/>
    </row>
    <row r="96" spans="1:25" x14ac:dyDescent="0.25">
      <c r="A96" s="11" t="s">
        <v>10</v>
      </c>
      <c r="B96" s="11" t="s">
        <v>139</v>
      </c>
      <c r="C96" s="11"/>
      <c r="D96" s="11"/>
      <c r="E96" s="11"/>
      <c r="F96" s="11"/>
      <c r="G96" s="11"/>
      <c r="H96" s="11"/>
      <c r="I96" s="11">
        <v>444.9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x14ac:dyDescent="0.25">
      <c r="A97" s="11"/>
      <c r="B97" s="11" t="s">
        <v>23</v>
      </c>
      <c r="C97" s="11"/>
      <c r="D97" s="11"/>
      <c r="E97" s="11"/>
      <c r="F97" s="11"/>
      <c r="G97" s="11"/>
      <c r="H97" s="11"/>
      <c r="I97" s="11">
        <v>55.1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x14ac:dyDescent="0.25">
      <c r="A98" s="11" t="s">
        <v>10</v>
      </c>
      <c r="B98" s="11" t="s">
        <v>140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>
        <v>87</v>
      </c>
      <c r="W98" s="11"/>
      <c r="X98" s="11"/>
      <c r="Y98" s="11"/>
    </row>
    <row r="99" spans="1:25" x14ac:dyDescent="0.25">
      <c r="A99" s="3" t="s">
        <v>10</v>
      </c>
      <c r="B99" s="3" t="s">
        <v>17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>
        <v>12400</v>
      </c>
      <c r="W99" s="3"/>
      <c r="X99" s="3"/>
      <c r="Y99" s="3"/>
    </row>
    <row r="100" spans="1:25" x14ac:dyDescent="0.25">
      <c r="A100" s="3"/>
      <c r="B100" s="3" t="s">
        <v>120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>
        <v>3.89</v>
      </c>
      <c r="W100" s="3"/>
      <c r="X100" s="3"/>
      <c r="Y100" s="3"/>
    </row>
    <row r="101" spans="1:25" s="2" customFormat="1" x14ac:dyDescent="0.25">
      <c r="A101" s="1"/>
      <c r="B101" s="1" t="s">
        <v>141</v>
      </c>
      <c r="C101" s="1">
        <v>6354.6</v>
      </c>
      <c r="D101" s="1">
        <v>4000</v>
      </c>
      <c r="E101" s="1">
        <v>87084.669999999984</v>
      </c>
      <c r="F101" s="1">
        <f>F83-F86-F87</f>
        <v>5299.4000000000015</v>
      </c>
      <c r="G101" s="1">
        <v>2906.25</v>
      </c>
      <c r="H101" s="1">
        <v>17516.339999999997</v>
      </c>
      <c r="I101" s="1">
        <f>I83-I85-I96-I97</f>
        <v>15888.279999999988</v>
      </c>
      <c r="J101" s="1">
        <v>443664.74000000017</v>
      </c>
      <c r="K101" s="16">
        <f>K83-K84-K89-K90</f>
        <v>319103.71999999997</v>
      </c>
      <c r="L101" s="1">
        <v>126852.2</v>
      </c>
      <c r="M101" s="1">
        <v>508127.02</v>
      </c>
      <c r="N101" s="1">
        <v>43221.649999999987</v>
      </c>
      <c r="O101" s="1">
        <v>144309.40000000002</v>
      </c>
      <c r="P101" s="1">
        <v>10875.62</v>
      </c>
      <c r="Q101" s="1">
        <v>314450</v>
      </c>
      <c r="R101" s="1">
        <v>88051.769999999975</v>
      </c>
      <c r="S101" s="1">
        <f>S83-S88</f>
        <v>20452.480000000003</v>
      </c>
      <c r="T101" s="1">
        <f>T83-T91-T92-T93-T94</f>
        <v>593702.9499999996</v>
      </c>
      <c r="U101" s="1">
        <v>166499.35999999996</v>
      </c>
      <c r="V101" s="1">
        <f>V83-V95-V98-V99+V100</f>
        <v>255763.93</v>
      </c>
      <c r="W101" s="1">
        <v>29831.66</v>
      </c>
      <c r="X101" s="1">
        <v>1769.0200000000004</v>
      </c>
      <c r="Y101" s="1">
        <v>1743000</v>
      </c>
    </row>
    <row r="102" spans="1:25" x14ac:dyDescent="0.25">
      <c r="A102" s="3" t="s">
        <v>142</v>
      </c>
      <c r="B102" s="3" t="s">
        <v>143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>
        <v>2720.52</v>
      </c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3" t="s">
        <v>19</v>
      </c>
      <c r="B103" s="3" t="s">
        <v>20</v>
      </c>
      <c r="C103" s="3"/>
      <c r="D103" s="3"/>
      <c r="E103" s="3"/>
      <c r="F103" s="3"/>
      <c r="G103" s="3"/>
      <c r="H103" s="3"/>
      <c r="I103" s="3">
        <v>1080.5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3" t="s">
        <v>8</v>
      </c>
      <c r="B104" s="3" t="s">
        <v>42</v>
      </c>
      <c r="C104" s="3">
        <v>2314.7199999999998</v>
      </c>
      <c r="D104" s="3"/>
      <c r="E104" s="3"/>
      <c r="F104" s="3"/>
      <c r="G104" s="3"/>
      <c r="H104" s="3"/>
      <c r="I104" s="3"/>
      <c r="J104" s="3">
        <v>24.95</v>
      </c>
      <c r="K104" s="3"/>
      <c r="L104" s="3"/>
      <c r="M104" s="3">
        <v>224.99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3" t="s">
        <v>10</v>
      </c>
      <c r="B105" s="3" t="s">
        <v>42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>
        <v>5000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3"/>
      <c r="B106" s="3" t="s">
        <v>42</v>
      </c>
      <c r="C106" s="3"/>
      <c r="D106" s="3"/>
      <c r="E106" s="3"/>
      <c r="F106" s="3"/>
      <c r="G106" s="3"/>
      <c r="H106" s="3"/>
      <c r="I106" s="3"/>
      <c r="J106" s="3">
        <v>200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3" t="s">
        <v>10</v>
      </c>
      <c r="B107" s="3" t="s">
        <v>17</v>
      </c>
      <c r="C107" s="3"/>
      <c r="D107" s="3"/>
      <c r="E107" s="3"/>
      <c r="F107" s="3"/>
      <c r="G107" s="3"/>
      <c r="H107" s="3"/>
      <c r="I107" s="3"/>
      <c r="J107" s="3">
        <v>400</v>
      </c>
      <c r="K107" s="3"/>
      <c r="L107" s="3"/>
      <c r="M107" s="3"/>
      <c r="N107" s="3">
        <v>1350</v>
      </c>
      <c r="O107" s="3"/>
      <c r="P107" s="3"/>
      <c r="Q107" s="3"/>
      <c r="R107" s="3"/>
      <c r="S107" s="3"/>
      <c r="T107" s="3"/>
      <c r="U107" s="3"/>
      <c r="V107" s="3">
        <v>5000</v>
      </c>
      <c r="W107" s="3"/>
      <c r="X107" s="3"/>
      <c r="Y107" s="3"/>
    </row>
    <row r="108" spans="1:25" x14ac:dyDescent="0.25">
      <c r="A108" s="3"/>
      <c r="B108" s="3" t="s">
        <v>17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v>5000</v>
      </c>
      <c r="W108" s="3"/>
      <c r="X108" s="3"/>
      <c r="Y108" s="3"/>
    </row>
    <row r="109" spans="1:25" x14ac:dyDescent="0.25">
      <c r="A109" s="3" t="s">
        <v>144</v>
      </c>
      <c r="B109" s="3" t="s">
        <v>23</v>
      </c>
      <c r="C109" s="3"/>
      <c r="D109" s="3"/>
      <c r="E109" s="3"/>
      <c r="F109" s="3"/>
      <c r="G109" s="3"/>
      <c r="H109" s="3"/>
      <c r="I109" s="3">
        <v>0.3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s="2" customFormat="1" x14ac:dyDescent="0.25">
      <c r="A110" s="1"/>
      <c r="B110" s="1" t="s">
        <v>145</v>
      </c>
      <c r="C110" s="1">
        <f>C101-C104</f>
        <v>4039.8800000000006</v>
      </c>
      <c r="D110" s="1">
        <v>4000</v>
      </c>
      <c r="E110" s="1">
        <v>87084.669999999984</v>
      </c>
      <c r="F110" s="1">
        <v>5299.4000000000015</v>
      </c>
      <c r="G110" s="1">
        <v>2906.25</v>
      </c>
      <c r="H110" s="1">
        <v>17516.339999999997</v>
      </c>
      <c r="I110" s="1">
        <f>I101-I103-I109</f>
        <v>14807.479999999989</v>
      </c>
      <c r="J110" s="1">
        <f>J101-J104-J106-J107</f>
        <v>443039.79000000015</v>
      </c>
      <c r="K110" s="1">
        <v>319103.71999999997</v>
      </c>
      <c r="L110" s="1">
        <v>126852.2</v>
      </c>
      <c r="M110" s="1">
        <f>M101-M104-M105</f>
        <v>502902.03</v>
      </c>
      <c r="N110" s="1">
        <f>N101-N107</f>
        <v>41871.649999999987</v>
      </c>
      <c r="O110" s="1">
        <v>144309.40000000002</v>
      </c>
      <c r="P110" s="1">
        <f>P101-P102</f>
        <v>8155.1</v>
      </c>
      <c r="Q110" s="1">
        <v>314450</v>
      </c>
      <c r="R110" s="1">
        <v>88051.769999999975</v>
      </c>
      <c r="S110" s="1">
        <v>20452.480000000003</v>
      </c>
      <c r="T110" s="1">
        <v>593702.9499999996</v>
      </c>
      <c r="U110" s="1">
        <v>166499.35999999996</v>
      </c>
      <c r="V110" s="1">
        <f>V101-V107-V108</f>
        <v>245763.93</v>
      </c>
      <c r="W110" s="1">
        <v>29831.66</v>
      </c>
      <c r="X110" s="1">
        <v>1769.0200000000004</v>
      </c>
      <c r="Y110" s="1">
        <v>1743000</v>
      </c>
    </row>
    <row r="111" spans="1:25" x14ac:dyDescent="0.25">
      <c r="A111" s="3" t="s">
        <v>146</v>
      </c>
      <c r="B111" s="3" t="s">
        <v>42</v>
      </c>
      <c r="C111" s="3"/>
      <c r="D111" s="3"/>
      <c r="E111" s="3"/>
      <c r="F111" s="3"/>
      <c r="G111" s="3"/>
      <c r="H111" s="3"/>
      <c r="I111" s="3"/>
      <c r="J111" s="3"/>
      <c r="K111" s="3">
        <v>97.2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3" t="s">
        <v>147</v>
      </c>
      <c r="B112" s="3" t="s">
        <v>42</v>
      </c>
      <c r="C112" s="3"/>
      <c r="D112" s="3"/>
      <c r="E112" s="3"/>
      <c r="F112" s="3"/>
      <c r="G112" s="3"/>
      <c r="H112" s="3"/>
      <c r="I112" s="3"/>
      <c r="J112" s="3"/>
      <c r="K112" s="3">
        <v>210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3" t="s">
        <v>8</v>
      </c>
      <c r="B113" s="3" t="s">
        <v>9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>
        <v>449.99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3" t="s">
        <v>11</v>
      </c>
      <c r="B114" s="3" t="s">
        <v>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>
        <v>2021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3" t="s">
        <v>16</v>
      </c>
      <c r="B115" s="3" t="s">
        <v>148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>
        <v>6612</v>
      </c>
      <c r="W115" s="3"/>
      <c r="X115" s="3"/>
      <c r="Y115" s="3"/>
    </row>
    <row r="116" spans="1:25" x14ac:dyDescent="0.25">
      <c r="A116" s="3" t="s">
        <v>10</v>
      </c>
      <c r="B116" s="3" t="s">
        <v>58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v>300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3"/>
      <c r="B117" s="3" t="s">
        <v>23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v>58.02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s="2" customFormat="1" ht="15.75" thickBot="1" x14ac:dyDescent="0.3">
      <c r="A118" s="1"/>
      <c r="B118" s="1" t="s">
        <v>149</v>
      </c>
      <c r="C118" s="1">
        <v>4039.8800000000006</v>
      </c>
      <c r="D118" s="1">
        <v>4000</v>
      </c>
      <c r="E118" s="1">
        <v>87084.669999999984</v>
      </c>
      <c r="F118" s="1">
        <v>5299.4000000000015</v>
      </c>
      <c r="G118" s="1">
        <v>2906.25</v>
      </c>
      <c r="H118" s="1">
        <v>17516.339999999997</v>
      </c>
      <c r="I118" s="1">
        <v>14807.479999999989</v>
      </c>
      <c r="J118" s="1">
        <v>443039.79000000015</v>
      </c>
      <c r="K118" s="1">
        <f>K110-K111-K112</f>
        <v>318796.51999999996</v>
      </c>
      <c r="L118" s="1">
        <v>126852.2</v>
      </c>
      <c r="M118" s="1">
        <f>M110-M113-M114</f>
        <v>500431.04000000004</v>
      </c>
      <c r="N118" s="1">
        <f>N110-N116+N117</f>
        <v>41629.669999999984</v>
      </c>
      <c r="O118" s="1">
        <v>144309.40000000002</v>
      </c>
      <c r="P118" s="1">
        <v>8155.1</v>
      </c>
      <c r="Q118" s="1">
        <v>314450</v>
      </c>
      <c r="R118" s="1">
        <v>88051.769999999975</v>
      </c>
      <c r="S118" s="1">
        <v>20452.480000000003</v>
      </c>
      <c r="T118" s="1">
        <v>593702.9499999996</v>
      </c>
      <c r="U118" s="1">
        <v>166499.35999999996</v>
      </c>
      <c r="V118" s="1">
        <f>V110-V115</f>
        <v>239151.93</v>
      </c>
      <c r="W118" s="1">
        <v>29831.66</v>
      </c>
      <c r="X118" s="1">
        <v>1769.0200000000004</v>
      </c>
      <c r="Y118" s="1">
        <v>1743000</v>
      </c>
    </row>
    <row r="119" spans="1:25" s="9" customFormat="1" ht="15.75" thickBot="1" x14ac:dyDescent="0.3">
      <c r="A119" s="6"/>
      <c r="B119" s="7"/>
      <c r="C119" s="8">
        <v>36911</v>
      </c>
      <c r="D119" s="8">
        <v>37276</v>
      </c>
      <c r="E119" s="8">
        <v>37641</v>
      </c>
      <c r="F119" s="8">
        <v>38006</v>
      </c>
      <c r="G119" s="8">
        <v>38372</v>
      </c>
      <c r="H119" s="8">
        <v>38737</v>
      </c>
      <c r="I119" s="8">
        <v>39467</v>
      </c>
      <c r="J119" s="8">
        <v>39833</v>
      </c>
      <c r="K119" s="8">
        <v>10978</v>
      </c>
      <c r="L119" s="8">
        <v>36576</v>
      </c>
      <c r="M119" s="8">
        <v>11098</v>
      </c>
      <c r="N119" s="8">
        <v>37062</v>
      </c>
      <c r="O119" s="8">
        <v>37427</v>
      </c>
      <c r="P119" s="8">
        <v>36789</v>
      </c>
      <c r="Q119" s="8">
        <v>36850</v>
      </c>
      <c r="R119" s="8" t="s">
        <v>0</v>
      </c>
      <c r="S119" s="8" t="s">
        <v>1</v>
      </c>
      <c r="T119" s="8" t="s">
        <v>2</v>
      </c>
      <c r="U119" s="8" t="s">
        <v>3</v>
      </c>
      <c r="V119" s="8" t="s">
        <v>4</v>
      </c>
      <c r="W119" s="8" t="s">
        <v>5</v>
      </c>
      <c r="X119" s="8" t="s">
        <v>6</v>
      </c>
      <c r="Y119" s="10" t="s">
        <v>7</v>
      </c>
    </row>
    <row r="120" spans="1:25" s="2" customFormat="1" x14ac:dyDescent="0.25">
      <c r="A120" s="1"/>
      <c r="B120" s="1" t="s">
        <v>149</v>
      </c>
      <c r="C120" s="1">
        <v>4039.8800000000006</v>
      </c>
      <c r="D120" s="1">
        <v>4000</v>
      </c>
      <c r="E120" s="1">
        <v>87084.669999999984</v>
      </c>
      <c r="F120" s="1">
        <v>5299.4000000000015</v>
      </c>
      <c r="G120" s="1">
        <v>2906.25</v>
      </c>
      <c r="H120" s="1">
        <v>17516.339999999997</v>
      </c>
      <c r="I120" s="1">
        <v>14807.479999999989</v>
      </c>
      <c r="J120" s="1">
        <v>443039.79000000015</v>
      </c>
      <c r="K120" s="1">
        <v>318796.51999999996</v>
      </c>
      <c r="L120" s="1">
        <v>126852.2</v>
      </c>
      <c r="M120" s="1">
        <v>500431.04000000004</v>
      </c>
      <c r="N120" s="1">
        <v>41629.669999999984</v>
      </c>
      <c r="O120" s="1">
        <v>144309.40000000002</v>
      </c>
      <c r="P120" s="1">
        <v>8155.1</v>
      </c>
      <c r="Q120" s="1">
        <v>314450</v>
      </c>
      <c r="R120" s="1">
        <v>88051.769999999975</v>
      </c>
      <c r="S120" s="1">
        <v>20452.480000000003</v>
      </c>
      <c r="T120" s="1">
        <v>593702.9499999996</v>
      </c>
      <c r="U120" s="1">
        <v>166499.35999999996</v>
      </c>
      <c r="V120" s="1">
        <v>239151.93</v>
      </c>
      <c r="W120" s="1">
        <v>29831.66</v>
      </c>
      <c r="X120" s="1">
        <v>1769.0200000000004</v>
      </c>
      <c r="Y120" s="1">
        <v>1743000</v>
      </c>
    </row>
    <row r="121" spans="1:25" x14ac:dyDescent="0.25">
      <c r="A121" s="3" t="s">
        <v>150</v>
      </c>
      <c r="B121" s="3" t="s">
        <v>151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1800</v>
      </c>
      <c r="W121" s="3"/>
      <c r="X121" s="3"/>
      <c r="Y121" s="3"/>
    </row>
    <row r="122" spans="1:25" x14ac:dyDescent="0.25">
      <c r="A122" s="3"/>
      <c r="B122" s="3" t="s">
        <v>23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>
        <v>8910.06</v>
      </c>
      <c r="W122" s="3"/>
      <c r="X122" s="3"/>
      <c r="Y122" s="3"/>
    </row>
    <row r="123" spans="1:25" x14ac:dyDescent="0.25">
      <c r="A123" s="3"/>
      <c r="B123" s="3" t="s">
        <v>23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>
        <v>3894.99</v>
      </c>
      <c r="W123" s="3"/>
      <c r="X123" s="3"/>
      <c r="Y123" s="3"/>
    </row>
    <row r="124" spans="1:25" x14ac:dyDescent="0.25">
      <c r="A124" s="3"/>
      <c r="B124" s="3" t="s">
        <v>23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588.07000000000005</v>
      </c>
      <c r="U124" s="3"/>
      <c r="V124" s="3"/>
      <c r="W124" s="3"/>
      <c r="X124" s="3"/>
      <c r="Y124" s="3"/>
    </row>
    <row r="125" spans="1:25" s="2" customFormat="1" x14ac:dyDescent="0.25">
      <c r="A125" s="1"/>
      <c r="B125" s="1" t="s">
        <v>152</v>
      </c>
      <c r="C125" s="1">
        <v>4039.8800000000006</v>
      </c>
      <c r="D125" s="1">
        <v>4000</v>
      </c>
      <c r="E125" s="1">
        <v>87084.669999999984</v>
      </c>
      <c r="F125" s="1">
        <v>5299.4000000000015</v>
      </c>
      <c r="G125" s="1">
        <v>2906.25</v>
      </c>
      <c r="H125" s="1">
        <v>17516.339999999997</v>
      </c>
      <c r="I125" s="1">
        <v>14807.479999999989</v>
      </c>
      <c r="J125" s="1">
        <v>443039.79000000015</v>
      </c>
      <c r="K125" s="1">
        <v>318796.51999999996</v>
      </c>
      <c r="L125" s="1">
        <v>126852.2</v>
      </c>
      <c r="M125" s="1">
        <v>500431.04000000004</v>
      </c>
      <c r="N125" s="1">
        <v>41629.669999999984</v>
      </c>
      <c r="O125" s="1">
        <v>144309.40000000002</v>
      </c>
      <c r="P125" s="1">
        <v>8155.1</v>
      </c>
      <c r="Q125" s="1">
        <v>314450</v>
      </c>
      <c r="R125" s="1">
        <v>88051.769999999975</v>
      </c>
      <c r="S125" s="1">
        <v>20452.480000000003</v>
      </c>
      <c r="T125" s="1">
        <f>T120-T124</f>
        <v>593114.87999999966</v>
      </c>
      <c r="U125" s="1">
        <v>166499.35999999996</v>
      </c>
      <c r="V125" s="1">
        <f>V120-V121-V122-V123</f>
        <v>224546.88</v>
      </c>
      <c r="W125" s="1">
        <v>29831.66</v>
      </c>
      <c r="X125" s="1">
        <v>1769.0200000000004</v>
      </c>
      <c r="Y125" s="1">
        <v>1743000</v>
      </c>
    </row>
    <row r="126" spans="1:25" x14ac:dyDescent="0.25">
      <c r="A126" s="3"/>
      <c r="B126" s="3" t="s">
        <v>34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>
        <v>100</v>
      </c>
      <c r="U126" s="3"/>
      <c r="V126" s="3">
        <v>500</v>
      </c>
      <c r="W126" s="3"/>
      <c r="X126" s="3"/>
      <c r="Y126" s="3"/>
    </row>
    <row r="127" spans="1:25" x14ac:dyDescent="0.25">
      <c r="A127" s="3"/>
      <c r="B127" s="3" t="s">
        <v>34</v>
      </c>
      <c r="C127" s="3"/>
      <c r="D127" s="3"/>
      <c r="E127" s="3"/>
      <c r="F127" s="3"/>
      <c r="G127" s="3"/>
      <c r="H127" s="3"/>
      <c r="I127" s="3">
        <v>80.959999999999994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3"/>
      <c r="B128" s="3" t="s">
        <v>34</v>
      </c>
      <c r="C128" s="3"/>
      <c r="D128" s="3"/>
      <c r="E128" s="3"/>
      <c r="F128" s="3"/>
      <c r="G128" s="3"/>
      <c r="H128" s="3"/>
      <c r="I128" s="3"/>
      <c r="J128" s="3">
        <v>44.94</v>
      </c>
      <c r="K128" s="3"/>
      <c r="L128" s="3"/>
      <c r="M128" s="3"/>
      <c r="N128" s="3">
        <v>564.98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3"/>
      <c r="B129" s="3" t="s">
        <v>34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>
        <v>883.96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3"/>
      <c r="B130" s="3" t="s">
        <v>34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v>2887.38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3"/>
      <c r="B131" s="3" t="s">
        <v>34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>
        <v>31.65</v>
      </c>
      <c r="U131" s="3"/>
      <c r="V131" s="3"/>
      <c r="W131" s="3"/>
      <c r="X131" s="3"/>
      <c r="Y131" s="3"/>
    </row>
    <row r="132" spans="1:25" x14ac:dyDescent="0.25">
      <c r="A132" s="3"/>
      <c r="B132" s="3" t="s">
        <v>34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>
        <v>41.15</v>
      </c>
      <c r="U132" s="3"/>
      <c r="V132" s="3"/>
      <c r="W132" s="3"/>
      <c r="X132" s="3"/>
      <c r="Y132" s="3"/>
    </row>
    <row r="133" spans="1:25" s="2" customFormat="1" ht="15.75" thickBot="1" x14ac:dyDescent="0.3">
      <c r="A133" s="1"/>
      <c r="B133" s="1" t="s">
        <v>152</v>
      </c>
      <c r="C133" s="1">
        <v>4039.8800000000006</v>
      </c>
      <c r="D133" s="1">
        <v>4000</v>
      </c>
      <c r="E133" s="1">
        <v>87084.669999999984</v>
      </c>
      <c r="F133" s="1">
        <v>5299.4000000000015</v>
      </c>
      <c r="G133" s="1">
        <v>2906.25</v>
      </c>
      <c r="H133" s="1">
        <v>17516.339999999997</v>
      </c>
      <c r="I133" s="1">
        <f>I125+I127</f>
        <v>14888.439999999988</v>
      </c>
      <c r="J133" s="1">
        <f>J125+J128</f>
        <v>443084.73000000016</v>
      </c>
      <c r="K133" s="1">
        <v>318796.51999999996</v>
      </c>
      <c r="L133" s="1">
        <v>126852.2</v>
      </c>
      <c r="M133" s="1">
        <v>500431.04000000004</v>
      </c>
      <c r="N133" s="1">
        <f>N125+N128+N129+N130</f>
        <v>45965.989999999983</v>
      </c>
      <c r="O133" s="1">
        <v>144309.40000000002</v>
      </c>
      <c r="P133" s="1">
        <v>8155.1</v>
      </c>
      <c r="Q133" s="1">
        <v>314450</v>
      </c>
      <c r="R133" s="1">
        <v>88051.769999999975</v>
      </c>
      <c r="S133" s="1">
        <v>20452.480000000003</v>
      </c>
      <c r="T133" s="1">
        <f>T125+T126+T131+T132</f>
        <v>593287.6799999997</v>
      </c>
      <c r="U133" s="1">
        <v>166499.35999999996</v>
      </c>
      <c r="V133" s="1">
        <f>V125+V126</f>
        <v>225046.88</v>
      </c>
      <c r="W133" s="1">
        <v>29831.66</v>
      </c>
      <c r="X133" s="1">
        <v>1769.0200000000004</v>
      </c>
      <c r="Y133" s="1">
        <v>1743000</v>
      </c>
    </row>
    <row r="134" spans="1:25" s="9" customFormat="1" ht="15.75" thickBot="1" x14ac:dyDescent="0.3">
      <c r="A134" s="6"/>
      <c r="B134" s="7"/>
      <c r="C134" s="8">
        <v>36911</v>
      </c>
      <c r="D134" s="8">
        <v>37276</v>
      </c>
      <c r="E134" s="8">
        <v>37641</v>
      </c>
      <c r="F134" s="8">
        <v>38006</v>
      </c>
      <c r="G134" s="8">
        <v>38372</v>
      </c>
      <c r="H134" s="8">
        <v>38737</v>
      </c>
      <c r="I134" s="8">
        <v>39467</v>
      </c>
      <c r="J134" s="8">
        <v>39833</v>
      </c>
      <c r="K134" s="8">
        <v>10978</v>
      </c>
      <c r="L134" s="8">
        <v>36576</v>
      </c>
      <c r="M134" s="8">
        <v>11098</v>
      </c>
      <c r="N134" s="8">
        <v>37062</v>
      </c>
      <c r="O134" s="8">
        <v>37427</v>
      </c>
      <c r="P134" s="8">
        <v>36789</v>
      </c>
      <c r="Q134" s="8">
        <v>36850</v>
      </c>
      <c r="R134" s="8" t="s">
        <v>0</v>
      </c>
      <c r="S134" s="8" t="s">
        <v>1</v>
      </c>
      <c r="T134" s="8" t="s">
        <v>2</v>
      </c>
      <c r="U134" s="8" t="s">
        <v>3</v>
      </c>
      <c r="V134" s="8" t="s">
        <v>4</v>
      </c>
      <c r="W134" s="8" t="s">
        <v>5</v>
      </c>
      <c r="X134" s="8" t="s">
        <v>6</v>
      </c>
      <c r="Y134" s="10" t="s">
        <v>7</v>
      </c>
    </row>
    <row r="135" spans="1:25" s="2" customFormat="1" x14ac:dyDescent="0.25">
      <c r="A135" s="1"/>
      <c r="B135" s="1" t="s">
        <v>152</v>
      </c>
      <c r="C135" s="1">
        <v>4039.8800000000006</v>
      </c>
      <c r="D135" s="1">
        <v>4000</v>
      </c>
      <c r="E135" s="1">
        <v>87084.669999999984</v>
      </c>
      <c r="F135" s="1">
        <v>5299.4000000000015</v>
      </c>
      <c r="G135" s="1">
        <v>2906.25</v>
      </c>
      <c r="H135" s="1">
        <v>17516.339999999997</v>
      </c>
      <c r="I135" s="1">
        <v>14888.439999999988</v>
      </c>
      <c r="J135" s="1">
        <v>443084.73000000016</v>
      </c>
      <c r="K135" s="1">
        <v>318796.51999999996</v>
      </c>
      <c r="L135" s="1">
        <v>126852.2</v>
      </c>
      <c r="M135" s="1">
        <v>500431.04000000004</v>
      </c>
      <c r="N135" s="1">
        <v>45965.989999999983</v>
      </c>
      <c r="O135" s="1">
        <v>144309.40000000002</v>
      </c>
      <c r="P135" s="1">
        <v>8155.1</v>
      </c>
      <c r="Q135" s="1">
        <v>314450</v>
      </c>
      <c r="R135" s="1">
        <v>88051.769999999975</v>
      </c>
      <c r="S135" s="1">
        <v>20452.480000000003</v>
      </c>
      <c r="T135" s="1">
        <v>593287.6799999997</v>
      </c>
      <c r="U135" s="1">
        <v>166499.35999999996</v>
      </c>
      <c r="V135" s="1">
        <v>225046.88</v>
      </c>
      <c r="W135" s="1">
        <v>29831.66</v>
      </c>
      <c r="X135" s="1">
        <v>1769.0200000000004</v>
      </c>
      <c r="Y135" s="1">
        <v>1743000</v>
      </c>
    </row>
    <row r="136" spans="1:25" x14ac:dyDescent="0.25">
      <c r="A136" s="3" t="s">
        <v>153</v>
      </c>
      <c r="B136" s="3" t="s">
        <v>154</v>
      </c>
      <c r="C136" s="3"/>
      <c r="D136" s="3"/>
      <c r="E136" s="3"/>
      <c r="F136" s="3"/>
      <c r="G136" s="3"/>
      <c r="H136" s="3"/>
      <c r="I136" s="3"/>
      <c r="J136" s="3">
        <v>120680.4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3" t="s">
        <v>18</v>
      </c>
      <c r="B137" s="3" t="s">
        <v>155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>
        <v>3774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3" t="s">
        <v>156</v>
      </c>
      <c r="B138" s="3" t="s">
        <v>157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27774.91</v>
      </c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3" t="s">
        <v>158</v>
      </c>
      <c r="B139" s="3" t="s">
        <v>42</v>
      </c>
      <c r="C139" s="3">
        <v>161.97999999999999</v>
      </c>
      <c r="D139" s="3"/>
      <c r="E139" s="3"/>
      <c r="F139" s="3"/>
      <c r="G139" s="3"/>
      <c r="H139" s="3"/>
      <c r="I139" s="3"/>
      <c r="J139" s="3"/>
      <c r="K139" s="3"/>
      <c r="L139" s="3"/>
      <c r="M139" s="3">
        <v>429.98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0" x14ac:dyDescent="0.25">
      <c r="A140" s="3" t="s">
        <v>13</v>
      </c>
      <c r="B140" s="5" t="s">
        <v>159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>
        <v>553</v>
      </c>
      <c r="U140" s="3"/>
      <c r="V140" s="3"/>
      <c r="W140" s="3"/>
      <c r="X140" s="3"/>
      <c r="Y140" s="3"/>
    </row>
    <row r="141" spans="1:25" ht="30" x14ac:dyDescent="0.25">
      <c r="A141" s="3" t="s">
        <v>160</v>
      </c>
      <c r="B141" s="5" t="s">
        <v>161</v>
      </c>
      <c r="C141" s="3"/>
      <c r="D141" s="3"/>
      <c r="E141" s="3"/>
      <c r="F141" s="3"/>
      <c r="G141" s="3"/>
      <c r="H141" s="3"/>
      <c r="I141" s="3"/>
      <c r="J141" s="3">
        <v>22440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3" t="s">
        <v>10</v>
      </c>
      <c r="B142" s="3" t="s">
        <v>15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>
        <v>266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3" t="s">
        <v>54</v>
      </c>
      <c r="B143" s="3" t="s">
        <v>162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>
        <v>20320</v>
      </c>
      <c r="W143" s="3"/>
      <c r="X143" s="3"/>
      <c r="Y143" s="3"/>
    </row>
    <row r="144" spans="1:25" ht="30" x14ac:dyDescent="0.25">
      <c r="A144" s="3"/>
      <c r="B144" s="5" t="s">
        <v>100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>
        <v>4113.5600000000004</v>
      </c>
      <c r="U144" s="3"/>
      <c r="V144" s="3"/>
      <c r="W144" s="3"/>
      <c r="X144" s="3"/>
      <c r="Y144" s="3"/>
    </row>
    <row r="145" spans="1:25" ht="30" x14ac:dyDescent="0.25">
      <c r="A145" s="3"/>
      <c r="B145" s="5" t="s">
        <v>100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>
        <v>4169.28</v>
      </c>
      <c r="U145" s="3"/>
      <c r="V145" s="3"/>
      <c r="W145" s="3"/>
      <c r="X145" s="3"/>
      <c r="Y145" s="3"/>
    </row>
    <row r="146" spans="1:25" ht="30" x14ac:dyDescent="0.25">
      <c r="A146" s="3"/>
      <c r="B146" s="5" t="s">
        <v>100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>
        <v>4113.5600000000004</v>
      </c>
      <c r="U146" s="3"/>
      <c r="V146" s="3"/>
      <c r="W146" s="3"/>
      <c r="X146" s="3"/>
      <c r="Y146" s="3"/>
    </row>
    <row r="147" spans="1:25" s="2" customFormat="1" x14ac:dyDescent="0.25">
      <c r="A147" s="1"/>
      <c r="B147" s="1" t="s">
        <v>163</v>
      </c>
      <c r="C147" s="1">
        <f>C135-C139</f>
        <v>3877.9000000000005</v>
      </c>
      <c r="D147" s="1">
        <v>4000</v>
      </c>
      <c r="E147" s="1">
        <v>87084.669999999984</v>
      </c>
      <c r="F147" s="1">
        <v>5299.4000000000015</v>
      </c>
      <c r="G147" s="1">
        <v>2906.25</v>
      </c>
      <c r="H147" s="1">
        <v>17516.339999999997</v>
      </c>
      <c r="I147" s="1">
        <v>14888.439999999988</v>
      </c>
      <c r="J147" s="1">
        <f>J135-J136-J141</f>
        <v>299964.33000000019</v>
      </c>
      <c r="K147" s="1">
        <v>318796.51999999996</v>
      </c>
      <c r="L147" s="1">
        <v>126852.2</v>
      </c>
      <c r="M147" s="1">
        <f>M135-M139</f>
        <v>500001.06000000006</v>
      </c>
      <c r="N147" s="1">
        <f>N135-N137-N142</f>
        <v>41925.989999999983</v>
      </c>
      <c r="O147" s="1">
        <v>144309.40000000002</v>
      </c>
      <c r="P147" s="1">
        <v>8155.1</v>
      </c>
      <c r="Q147" s="1">
        <f>Q135-Q138</f>
        <v>286675.09000000003</v>
      </c>
      <c r="R147" s="1">
        <v>88051.769999999975</v>
      </c>
      <c r="S147" s="1">
        <v>20452.480000000003</v>
      </c>
      <c r="T147" s="1">
        <f>T135-T140-T144-T145-T146</f>
        <v>580338.27999999956</v>
      </c>
      <c r="U147" s="1">
        <v>166499.35999999996</v>
      </c>
      <c r="V147" s="1">
        <f>V135-V143</f>
        <v>204726.88</v>
      </c>
      <c r="W147" s="1">
        <v>29831.66</v>
      </c>
      <c r="X147" s="1">
        <v>1769.0200000000004</v>
      </c>
      <c r="Y147" s="1">
        <v>1743000</v>
      </c>
    </row>
    <row r="148" spans="1:25" x14ac:dyDescent="0.25">
      <c r="A148" s="3"/>
      <c r="B148" s="3" t="s">
        <v>96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>
        <v>3.81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3"/>
      <c r="B149" s="3" t="s">
        <v>96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>
        <v>828.11</v>
      </c>
      <c r="U149" s="3"/>
      <c r="V149" s="3">
        <v>270</v>
      </c>
      <c r="W149" s="3"/>
      <c r="X149" s="3"/>
      <c r="Y149" s="3"/>
    </row>
    <row r="150" spans="1:25" x14ac:dyDescent="0.25">
      <c r="A150" s="3"/>
      <c r="B150" s="3" t="s">
        <v>96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>
        <v>2155</v>
      </c>
      <c r="W150" s="3"/>
      <c r="X150" s="3"/>
      <c r="Y150" s="3"/>
    </row>
    <row r="151" spans="1:25" s="2" customFormat="1" x14ac:dyDescent="0.25">
      <c r="A151" s="1"/>
      <c r="B151" s="1" t="s">
        <v>163</v>
      </c>
      <c r="C151" s="1">
        <v>3877.9000000000005</v>
      </c>
      <c r="D151" s="1">
        <v>4000</v>
      </c>
      <c r="E151" s="1">
        <v>87084.669999999984</v>
      </c>
      <c r="F151" s="1">
        <v>5299.4000000000015</v>
      </c>
      <c r="G151" s="1">
        <v>2906.25</v>
      </c>
      <c r="H151" s="1">
        <v>17516.339999999997</v>
      </c>
      <c r="I151" s="1">
        <v>14888.439999999988</v>
      </c>
      <c r="J151" s="1">
        <v>299964.33000000019</v>
      </c>
      <c r="K151" s="1">
        <v>318796.51999999996</v>
      </c>
      <c r="L151" s="1">
        <v>126852.2</v>
      </c>
      <c r="M151" s="1">
        <v>500001.06000000006</v>
      </c>
      <c r="N151" s="1">
        <f>N147+N148</f>
        <v>41929.799999999981</v>
      </c>
      <c r="O151" s="1">
        <v>144309.40000000002</v>
      </c>
      <c r="P151" s="1">
        <v>8155.1</v>
      </c>
      <c r="Q151" s="1">
        <v>286675.09000000003</v>
      </c>
      <c r="R151" s="1">
        <v>88051.769999999975</v>
      </c>
      <c r="S151" s="1">
        <v>20452.480000000003</v>
      </c>
      <c r="T151" s="1">
        <f>T147+T149</f>
        <v>581166.38999999955</v>
      </c>
      <c r="U151" s="1">
        <v>166499.35999999996</v>
      </c>
      <c r="V151" s="1">
        <f>V147+V149+V150</f>
        <v>207151.88</v>
      </c>
      <c r="W151" s="1">
        <v>29831.66</v>
      </c>
      <c r="X151" s="1">
        <v>1769.0200000000004</v>
      </c>
      <c r="Y151" s="1">
        <v>1743000</v>
      </c>
    </row>
    <row r="152" spans="1:25" ht="30" x14ac:dyDescent="0.25">
      <c r="A152" s="3" t="s">
        <v>164</v>
      </c>
      <c r="B152" s="5" t="s">
        <v>165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1171.73</v>
      </c>
      <c r="U152" s="3"/>
      <c r="V152" s="3"/>
      <c r="W152" s="3"/>
      <c r="X152" s="3"/>
      <c r="Y152" s="3"/>
    </row>
    <row r="153" spans="1:25" x14ac:dyDescent="0.25">
      <c r="A153" s="3" t="s">
        <v>166</v>
      </c>
      <c r="B153" s="3" t="s">
        <v>167</v>
      </c>
      <c r="C153" s="3"/>
      <c r="D153" s="3"/>
      <c r="E153" s="3"/>
      <c r="F153" s="3"/>
      <c r="G153" s="3"/>
      <c r="H153" s="3"/>
      <c r="I153" s="3"/>
      <c r="J153" s="3"/>
      <c r="K153" s="3">
        <v>56120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0" x14ac:dyDescent="0.25">
      <c r="A154" s="5" t="s">
        <v>168</v>
      </c>
      <c r="B154" s="3" t="s">
        <v>9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>
        <v>5262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3" t="s">
        <v>45</v>
      </c>
      <c r="B155" s="3" t="s">
        <v>117</v>
      </c>
      <c r="C155" s="3"/>
      <c r="D155" s="3"/>
      <c r="E155" s="3">
        <v>18879.25</v>
      </c>
      <c r="F155" s="3"/>
      <c r="G155" s="3"/>
      <c r="H155" s="3"/>
      <c r="I155" s="3">
        <v>80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3" t="s">
        <v>46</v>
      </c>
      <c r="B156" s="3" t="s">
        <v>69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>
        <v>598.98</v>
      </c>
      <c r="T156" s="3"/>
      <c r="U156" s="3"/>
      <c r="V156" s="3"/>
      <c r="W156" s="3"/>
      <c r="X156" s="3"/>
      <c r="Y156" s="3"/>
    </row>
    <row r="157" spans="1:25" x14ac:dyDescent="0.25">
      <c r="A157" s="3" t="s">
        <v>169</v>
      </c>
      <c r="B157" s="3" t="s">
        <v>170</v>
      </c>
      <c r="C157" s="3"/>
      <c r="D157" s="3"/>
      <c r="E157" s="3"/>
      <c r="F157" s="3"/>
      <c r="G157" s="3"/>
      <c r="H157" s="3"/>
      <c r="I157" s="3"/>
      <c r="J157" s="3"/>
      <c r="K157" s="3">
        <v>655.68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3" t="s">
        <v>171</v>
      </c>
      <c r="B158" s="3" t="s">
        <v>65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>
        <v>320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3" t="s">
        <v>172</v>
      </c>
      <c r="B159" s="3" t="s">
        <v>173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>
        <v>139.9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3" t="s">
        <v>172</v>
      </c>
      <c r="B160" s="3" t="s">
        <v>173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>
        <v>132.80000000000001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0" x14ac:dyDescent="0.25">
      <c r="A161" s="3"/>
      <c r="B161" s="5" t="s">
        <v>174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>
        <v>42.35</v>
      </c>
      <c r="O161" s="3"/>
      <c r="P161" s="3"/>
      <c r="Q161" s="3"/>
      <c r="R161" s="3"/>
      <c r="S161" s="3"/>
      <c r="T161" s="3"/>
      <c r="U161" s="3"/>
      <c r="V161" s="3">
        <v>366</v>
      </c>
      <c r="W161" s="3"/>
      <c r="X161" s="3"/>
      <c r="Y161" s="3"/>
    </row>
    <row r="162" spans="1:25" x14ac:dyDescent="0.25">
      <c r="A162" s="3" t="s">
        <v>23</v>
      </c>
      <c r="B162" s="3" t="s">
        <v>175</v>
      </c>
      <c r="C162" s="3"/>
      <c r="D162" s="3"/>
      <c r="E162" s="3"/>
      <c r="F162" s="3"/>
      <c r="G162" s="3"/>
      <c r="H162" s="3"/>
      <c r="I162" s="3"/>
      <c r="J162" s="3">
        <v>1628.85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s="2" customFormat="1" ht="15.75" thickBot="1" x14ac:dyDescent="0.3">
      <c r="A163" s="1"/>
      <c r="B163" s="1" t="s">
        <v>176</v>
      </c>
      <c r="C163" s="1">
        <v>3877.9000000000005</v>
      </c>
      <c r="D163" s="1">
        <v>4000</v>
      </c>
      <c r="E163" s="1">
        <f>E151-E155</f>
        <v>68205.419999999984</v>
      </c>
      <c r="F163" s="1">
        <v>5299.4000000000015</v>
      </c>
      <c r="G163" s="1">
        <v>2906.25</v>
      </c>
      <c r="H163" s="1">
        <v>17516.339999999997</v>
      </c>
      <c r="I163" s="1">
        <f>I151-I155</f>
        <v>14808.439999999988</v>
      </c>
      <c r="J163" s="1">
        <f>J151-J162</f>
        <v>298335.48000000021</v>
      </c>
      <c r="K163" s="1">
        <f>K151-K153-K157</f>
        <v>262020.83999999997</v>
      </c>
      <c r="L163" s="1">
        <v>126852.2</v>
      </c>
      <c r="M163" s="1">
        <f>M151-M154-M158</f>
        <v>494419.06000000006</v>
      </c>
      <c r="N163" s="1">
        <f>N151-N159-N160-N161</f>
        <v>41614.749999999978</v>
      </c>
      <c r="O163" s="1">
        <v>144309.40000000002</v>
      </c>
      <c r="P163" s="1">
        <v>8155.1</v>
      </c>
      <c r="Q163" s="1">
        <v>286675.09000000003</v>
      </c>
      <c r="R163" s="1">
        <v>88051.769999999975</v>
      </c>
      <c r="S163" s="1">
        <f>S151-S156</f>
        <v>19853.500000000004</v>
      </c>
      <c r="T163" s="1">
        <f>T151-T152</f>
        <v>579994.65999999957</v>
      </c>
      <c r="U163" s="1">
        <v>166499.35999999996</v>
      </c>
      <c r="V163" s="1">
        <f>V151-V161</f>
        <v>206785.88</v>
      </c>
      <c r="W163" s="1">
        <v>29831.66</v>
      </c>
      <c r="X163" s="1">
        <v>1769.0200000000004</v>
      </c>
      <c r="Y163" s="1">
        <v>1743000</v>
      </c>
    </row>
    <row r="164" spans="1:25" s="9" customFormat="1" ht="15.75" thickBot="1" x14ac:dyDescent="0.3">
      <c r="A164" s="6"/>
      <c r="B164" s="7"/>
      <c r="C164" s="8">
        <v>36911</v>
      </c>
      <c r="D164" s="8">
        <v>37276</v>
      </c>
      <c r="E164" s="8">
        <v>37641</v>
      </c>
      <c r="F164" s="8">
        <v>38006</v>
      </c>
      <c r="G164" s="8">
        <v>38372</v>
      </c>
      <c r="H164" s="8">
        <v>38737</v>
      </c>
      <c r="I164" s="8">
        <v>39467</v>
      </c>
      <c r="J164" s="8">
        <v>39833</v>
      </c>
      <c r="K164" s="8">
        <v>10978</v>
      </c>
      <c r="L164" s="8">
        <v>36576</v>
      </c>
      <c r="M164" s="8">
        <v>11098</v>
      </c>
      <c r="N164" s="8">
        <v>37062</v>
      </c>
      <c r="O164" s="8">
        <v>37427</v>
      </c>
      <c r="P164" s="8">
        <v>36789</v>
      </c>
      <c r="Q164" s="8">
        <v>36850</v>
      </c>
      <c r="R164" s="8" t="s">
        <v>0</v>
      </c>
      <c r="S164" s="8" t="s">
        <v>1</v>
      </c>
      <c r="T164" s="8" t="s">
        <v>2</v>
      </c>
      <c r="U164" s="8" t="s">
        <v>3</v>
      </c>
      <c r="V164" s="8" t="s">
        <v>4</v>
      </c>
      <c r="W164" s="8" t="s">
        <v>5</v>
      </c>
      <c r="X164" s="8" t="s">
        <v>6</v>
      </c>
      <c r="Y164" s="10" t="s">
        <v>7</v>
      </c>
    </row>
    <row r="165" spans="1:25" s="2" customFormat="1" x14ac:dyDescent="0.25">
      <c r="A165" s="1"/>
      <c r="B165" s="1" t="s">
        <v>176</v>
      </c>
      <c r="C165" s="1">
        <v>3877.9000000000005</v>
      </c>
      <c r="D165" s="1">
        <v>4000</v>
      </c>
      <c r="E165" s="1">
        <v>68205.419999999984</v>
      </c>
      <c r="F165" s="1">
        <v>5299.4000000000015</v>
      </c>
      <c r="G165" s="1">
        <v>2906.25</v>
      </c>
      <c r="H165" s="1">
        <v>17516.339999999997</v>
      </c>
      <c r="I165" s="1">
        <v>14808.439999999988</v>
      </c>
      <c r="J165" s="1">
        <v>298335.48000000021</v>
      </c>
      <c r="K165" s="1">
        <v>262020.83999999997</v>
      </c>
      <c r="L165" s="1">
        <v>126852.2</v>
      </c>
      <c r="M165" s="1">
        <v>494419.06000000006</v>
      </c>
      <c r="N165" s="1">
        <v>41614.749999999978</v>
      </c>
      <c r="O165" s="1">
        <v>144309.40000000002</v>
      </c>
      <c r="P165" s="1">
        <v>8155.1</v>
      </c>
      <c r="Q165" s="1">
        <v>286675.09000000003</v>
      </c>
      <c r="R165" s="1">
        <v>88051.769999999975</v>
      </c>
      <c r="S165" s="1">
        <v>19853.500000000004</v>
      </c>
      <c r="T165" s="1">
        <v>579994.65999999957</v>
      </c>
      <c r="U165" s="1">
        <v>166499.35999999996</v>
      </c>
      <c r="V165" s="1">
        <v>206785.88</v>
      </c>
      <c r="W165" s="1">
        <v>29831.66</v>
      </c>
      <c r="X165" s="1">
        <v>1769.0200000000004</v>
      </c>
      <c r="Y165" s="1">
        <v>1743000</v>
      </c>
    </row>
    <row r="166" spans="1:25" x14ac:dyDescent="0.25">
      <c r="A166" s="3" t="s">
        <v>11</v>
      </c>
      <c r="B166" s="3" t="s">
        <v>177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>
        <v>10909</v>
      </c>
      <c r="X166" s="3"/>
      <c r="Y166" s="3"/>
    </row>
    <row r="167" spans="1:25" x14ac:dyDescent="0.25">
      <c r="A167" s="3" t="s">
        <v>54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15">
        <v>6278</v>
      </c>
      <c r="W167" s="3"/>
      <c r="X167" s="3"/>
      <c r="Y167" s="3"/>
    </row>
    <row r="168" spans="1:25" ht="30" x14ac:dyDescent="0.25">
      <c r="A168" s="3" t="s">
        <v>44</v>
      </c>
      <c r="B168" s="5" t="s">
        <v>178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>
        <v>19740</v>
      </c>
      <c r="U168" s="3"/>
      <c r="V168" s="3"/>
      <c r="W168" s="3"/>
      <c r="X168" s="3"/>
      <c r="Y168" s="3"/>
    </row>
    <row r="169" spans="1:25" x14ac:dyDescent="0.25">
      <c r="A169" s="3" t="s">
        <v>179</v>
      </c>
      <c r="B169" s="3" t="s">
        <v>180</v>
      </c>
      <c r="C169" s="3"/>
      <c r="D169" s="3"/>
      <c r="E169" s="3"/>
      <c r="F169" s="3"/>
      <c r="G169" s="3"/>
      <c r="H169" s="3"/>
      <c r="I169" s="3"/>
      <c r="J169" s="3"/>
      <c r="K169" s="3">
        <v>316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0" x14ac:dyDescent="0.25">
      <c r="A170" s="5" t="s">
        <v>50</v>
      </c>
      <c r="B170" s="5" t="s">
        <v>73</v>
      </c>
      <c r="C170" s="3"/>
      <c r="D170" s="3"/>
      <c r="E170" s="3"/>
      <c r="F170" s="3"/>
      <c r="G170" s="3"/>
      <c r="H170" s="3"/>
      <c r="I170" s="3"/>
      <c r="J170" s="3"/>
      <c r="K170" s="3">
        <v>2200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30" x14ac:dyDescent="0.25">
      <c r="A171" s="3"/>
      <c r="B171" s="5" t="s">
        <v>100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>
        <v>3585.93</v>
      </c>
      <c r="U171" s="3"/>
      <c r="V171" s="3"/>
      <c r="W171" s="3"/>
      <c r="X171" s="3"/>
      <c r="Y171" s="3"/>
    </row>
    <row r="172" spans="1:25" ht="30" x14ac:dyDescent="0.25">
      <c r="A172" s="3"/>
      <c r="B172" s="5" t="s">
        <v>181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>
        <v>461.17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5">
      <c r="A173" s="3" t="s">
        <v>10</v>
      </c>
      <c r="B173" s="3" t="s">
        <v>58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>
        <v>216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5">
      <c r="A174" s="3" t="s">
        <v>10</v>
      </c>
      <c r="B174" s="3" t="s">
        <v>58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3"/>
      <c r="B175" s="3" t="s">
        <v>58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v>340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3"/>
      <c r="B176" s="3" t="s">
        <v>70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>
        <v>719.6</v>
      </c>
      <c r="U176" s="3"/>
      <c r="V176" s="3"/>
      <c r="W176" s="3"/>
      <c r="X176" s="3"/>
      <c r="Y176" s="3"/>
    </row>
    <row r="177" spans="1:25" x14ac:dyDescent="0.25">
      <c r="A177" s="3" t="s">
        <v>10</v>
      </c>
      <c r="B177" s="3" t="s">
        <v>182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>
        <v>1800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3" t="s">
        <v>10</v>
      </c>
      <c r="B178" s="3" t="s">
        <v>182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>
        <v>1800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3" t="s">
        <v>183</v>
      </c>
      <c r="B179" s="3" t="s">
        <v>184</v>
      </c>
      <c r="C179" s="3"/>
      <c r="D179" s="3"/>
      <c r="E179" s="3"/>
      <c r="F179" s="3"/>
      <c r="G179" s="3"/>
      <c r="H179" s="3"/>
      <c r="I179" s="3"/>
      <c r="J179" s="3"/>
      <c r="K179" s="3">
        <v>152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5">
      <c r="A180" s="3"/>
      <c r="B180" s="3" t="s">
        <v>23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>
        <v>490.99</v>
      </c>
      <c r="U180" s="3"/>
      <c r="V180" s="3"/>
      <c r="W180" s="3"/>
      <c r="X180" s="3"/>
      <c r="Y180" s="3"/>
    </row>
    <row r="181" spans="1:25" s="2" customFormat="1" x14ac:dyDescent="0.25">
      <c r="A181" s="1"/>
      <c r="B181" s="1" t="s">
        <v>185</v>
      </c>
      <c r="C181" s="1">
        <v>3877.9000000000005</v>
      </c>
      <c r="D181" s="1">
        <v>4000</v>
      </c>
      <c r="E181" s="1">
        <v>68205.419999999984</v>
      </c>
      <c r="F181" s="1">
        <v>5299.4000000000015</v>
      </c>
      <c r="G181" s="1">
        <v>2906.25</v>
      </c>
      <c r="H181" s="1">
        <v>17516.339999999997</v>
      </c>
      <c r="I181" s="1">
        <v>14808.439999999988</v>
      </c>
      <c r="J181" s="1">
        <v>298335.48000000021</v>
      </c>
      <c r="K181" s="1">
        <f>K165-K169-K170-K179</f>
        <v>259352.83999999997</v>
      </c>
      <c r="L181" s="1">
        <v>126852.2</v>
      </c>
      <c r="M181" s="1">
        <v>494419.06000000006</v>
      </c>
      <c r="N181" s="1">
        <f>N165-N172-N173-N175</f>
        <v>40597.57999999998</v>
      </c>
      <c r="O181" s="1">
        <f>O165-O177-O178</f>
        <v>140709.40000000002</v>
      </c>
      <c r="P181" s="1">
        <v>8155.1</v>
      </c>
      <c r="Q181" s="1">
        <v>286675.09000000003</v>
      </c>
      <c r="R181" s="1">
        <v>88051.769999999975</v>
      </c>
      <c r="S181" s="1">
        <v>19853.500000000004</v>
      </c>
      <c r="T181" s="1">
        <f>T165-T168-T171-T176-T180</f>
        <v>555458.13999999955</v>
      </c>
      <c r="U181" s="1">
        <v>166499.35999999996</v>
      </c>
      <c r="V181" s="1">
        <f>V165-V167</f>
        <v>200507.88</v>
      </c>
      <c r="W181" s="1">
        <f>W165-W166</f>
        <v>18922.66</v>
      </c>
      <c r="X181" s="1">
        <v>1769.0200000000004</v>
      </c>
      <c r="Y181" s="1">
        <v>1743000</v>
      </c>
    </row>
    <row r="182" spans="1:25" x14ac:dyDescent="0.25">
      <c r="A182" s="3"/>
      <c r="B182" s="3" t="s">
        <v>34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>
        <v>92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3"/>
      <c r="B183" s="3" t="s">
        <v>220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s="2" customFormat="1" ht="15.75" thickBot="1" x14ac:dyDescent="0.3">
      <c r="A184" s="1"/>
      <c r="B184" s="1" t="s">
        <v>185</v>
      </c>
      <c r="C184" s="1">
        <v>3877.9000000000005</v>
      </c>
      <c r="D184" s="1">
        <v>4000</v>
      </c>
      <c r="E184" s="1">
        <v>68205.419999999984</v>
      </c>
      <c r="F184" s="1">
        <v>5299.4000000000015</v>
      </c>
      <c r="G184" s="1">
        <v>2906.25</v>
      </c>
      <c r="H184" s="1">
        <v>17516.339999999997</v>
      </c>
      <c r="I184" s="1">
        <v>14808.439999999988</v>
      </c>
      <c r="J184" s="1">
        <v>298335.48000000021</v>
      </c>
      <c r="K184" s="1">
        <v>259352.83999999997</v>
      </c>
      <c r="L184" s="1">
        <v>126852.2</v>
      </c>
      <c r="M184" s="1">
        <f>M181+M182</f>
        <v>494511.06000000006</v>
      </c>
      <c r="N184" s="1">
        <v>40597.57999999998</v>
      </c>
      <c r="O184" s="1">
        <v>140709.40000000002</v>
      </c>
      <c r="P184" s="1">
        <v>8155.1</v>
      </c>
      <c r="Q184" s="1">
        <v>286675.09000000003</v>
      </c>
      <c r="R184" s="1">
        <v>88051.769999999975</v>
      </c>
      <c r="S184" s="1">
        <v>19853.500000000004</v>
      </c>
      <c r="T184" s="1">
        <v>555458.13999999955</v>
      </c>
      <c r="U184" s="1">
        <v>166499.35999999996</v>
      </c>
      <c r="V184" s="1">
        <v>200507.88</v>
      </c>
      <c r="W184" s="1">
        <f>W181-W183</f>
        <v>18922.66</v>
      </c>
      <c r="X184" s="1">
        <v>1769.0200000000004</v>
      </c>
      <c r="Y184" s="1">
        <v>1743000</v>
      </c>
    </row>
    <row r="185" spans="1:25" s="9" customFormat="1" ht="15.75" thickBot="1" x14ac:dyDescent="0.3">
      <c r="A185" s="6"/>
      <c r="B185" s="7"/>
      <c r="C185" s="8">
        <v>36911</v>
      </c>
      <c r="D185" s="8">
        <v>37276</v>
      </c>
      <c r="E185" s="8">
        <v>37641</v>
      </c>
      <c r="F185" s="8">
        <v>38006</v>
      </c>
      <c r="G185" s="8">
        <v>38372</v>
      </c>
      <c r="H185" s="8">
        <v>38737</v>
      </c>
      <c r="I185" s="8">
        <v>39467</v>
      </c>
      <c r="J185" s="8">
        <v>39833</v>
      </c>
      <c r="K185" s="8">
        <v>10978</v>
      </c>
      <c r="L185" s="8">
        <v>36576</v>
      </c>
      <c r="M185" s="8">
        <v>11098</v>
      </c>
      <c r="N185" s="8">
        <v>37062</v>
      </c>
      <c r="O185" s="8">
        <v>37427</v>
      </c>
      <c r="P185" s="8">
        <v>36789</v>
      </c>
      <c r="Q185" s="8">
        <v>36850</v>
      </c>
      <c r="R185" s="8" t="s">
        <v>0</v>
      </c>
      <c r="S185" s="8" t="s">
        <v>1</v>
      </c>
      <c r="T185" s="8" t="s">
        <v>2</v>
      </c>
      <c r="U185" s="8" t="s">
        <v>3</v>
      </c>
      <c r="V185" s="8" t="s">
        <v>4</v>
      </c>
      <c r="W185" s="8" t="s">
        <v>5</v>
      </c>
      <c r="X185" s="8" t="s">
        <v>6</v>
      </c>
      <c r="Y185" s="10" t="s">
        <v>7</v>
      </c>
    </row>
    <row r="186" spans="1:25" s="2" customFormat="1" x14ac:dyDescent="0.25">
      <c r="A186" s="1"/>
      <c r="B186" s="1" t="s">
        <v>176</v>
      </c>
      <c r="C186" s="1">
        <v>3877.9000000000005</v>
      </c>
      <c r="D186" s="1">
        <v>4000</v>
      </c>
      <c r="E186" s="1">
        <v>68205.419999999984</v>
      </c>
      <c r="F186" s="1">
        <v>5299.4000000000015</v>
      </c>
      <c r="G186" s="1">
        <v>2906.25</v>
      </c>
      <c r="H186" s="1">
        <v>17516.339999999997</v>
      </c>
      <c r="I186" s="1">
        <v>14808.439999999988</v>
      </c>
      <c r="J186" s="1">
        <v>298335.48000000021</v>
      </c>
      <c r="K186" s="1">
        <v>259352.83999999997</v>
      </c>
      <c r="L186" s="1">
        <v>126852.2</v>
      </c>
      <c r="M186" s="1">
        <v>494511.06000000006</v>
      </c>
      <c r="N186" s="1">
        <v>40597.57999999998</v>
      </c>
      <c r="O186" s="1">
        <v>140709.40000000002</v>
      </c>
      <c r="P186" s="1">
        <v>8155.1</v>
      </c>
      <c r="Q186" s="1">
        <v>286675.09000000003</v>
      </c>
      <c r="R186" s="1">
        <v>88051.769999999975</v>
      </c>
      <c r="S186" s="1">
        <v>19853.500000000004</v>
      </c>
      <c r="T186" s="1">
        <v>555458.13999999955</v>
      </c>
      <c r="U186" s="1">
        <v>166499.35999999996</v>
      </c>
      <c r="V186" s="1">
        <v>200507.88</v>
      </c>
      <c r="W186" s="1">
        <v>18922.66</v>
      </c>
      <c r="X186" s="1">
        <v>1769.0200000000004</v>
      </c>
      <c r="Y186" s="1">
        <v>1743000</v>
      </c>
    </row>
    <row r="187" spans="1:25" x14ac:dyDescent="0.25">
      <c r="A187" s="3" t="s">
        <v>25</v>
      </c>
      <c r="B187" s="3" t="s">
        <v>71</v>
      </c>
      <c r="C187" s="3"/>
      <c r="D187" s="3"/>
      <c r="E187" s="3"/>
      <c r="F187" s="3"/>
      <c r="G187" s="3"/>
      <c r="H187" s="3"/>
      <c r="I187" s="3">
        <v>2666.26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A188" s="3" t="s">
        <v>106</v>
      </c>
      <c r="B188" s="3" t="s">
        <v>190</v>
      </c>
      <c r="C188" s="3"/>
      <c r="D188" s="3"/>
      <c r="E188" s="3"/>
      <c r="F188" s="3"/>
      <c r="G188" s="3"/>
      <c r="H188" s="3"/>
      <c r="I188" s="3"/>
      <c r="J188" s="3"/>
      <c r="K188" s="3">
        <v>4692.5600000000004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A189" s="3" t="s">
        <v>186</v>
      </c>
      <c r="B189" s="3" t="s">
        <v>187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>
        <v>301.62</v>
      </c>
      <c r="W189" s="3"/>
      <c r="X189" s="3"/>
      <c r="Y189" s="3"/>
    </row>
    <row r="190" spans="1:25" x14ac:dyDescent="0.25">
      <c r="A190" s="3" t="s">
        <v>27</v>
      </c>
      <c r="B190" s="3" t="s">
        <v>187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>
        <v>177.6</v>
      </c>
      <c r="W190" s="3"/>
      <c r="X190" s="3"/>
      <c r="Y190" s="3"/>
    </row>
    <row r="191" spans="1:25" x14ac:dyDescent="0.25">
      <c r="A191" s="3" t="s">
        <v>188</v>
      </c>
      <c r="B191" s="3" t="s">
        <v>189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>
        <v>8704</v>
      </c>
      <c r="U191" s="3"/>
      <c r="V191" s="3"/>
      <c r="W191" s="3"/>
      <c r="X191" s="3"/>
      <c r="Y191" s="3"/>
    </row>
    <row r="192" spans="1:25" x14ac:dyDescent="0.25">
      <c r="A192" s="3" t="s">
        <v>188</v>
      </c>
      <c r="B192" s="3" t="s">
        <v>189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>
        <v>1658</v>
      </c>
      <c r="U192" s="3"/>
      <c r="V192" s="3"/>
      <c r="W192" s="3"/>
      <c r="X192" s="3"/>
      <c r="Y192" s="3"/>
    </row>
    <row r="193" spans="1:25" x14ac:dyDescent="0.25">
      <c r="A193" s="3" t="s">
        <v>63</v>
      </c>
      <c r="B193" s="3" t="s">
        <v>64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>
        <v>1786</v>
      </c>
      <c r="W193" s="3"/>
      <c r="X193" s="3"/>
      <c r="Y193" s="3"/>
    </row>
    <row r="194" spans="1:25" x14ac:dyDescent="0.25">
      <c r="A194" s="3" t="s">
        <v>10</v>
      </c>
      <c r="B194" s="3" t="s">
        <v>98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>
        <v>1100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30" x14ac:dyDescent="0.25">
      <c r="A195" s="3"/>
      <c r="B195" s="5" t="s">
        <v>191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>
        <v>585</v>
      </c>
      <c r="U195" s="3"/>
      <c r="V195" s="3"/>
      <c r="W195" s="3"/>
      <c r="X195" s="3"/>
      <c r="Y195" s="3"/>
    </row>
    <row r="196" spans="1:25" x14ac:dyDescent="0.25">
      <c r="A196" s="3" t="s">
        <v>10</v>
      </c>
      <c r="B196" s="3" t="s">
        <v>189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>
        <v>500</v>
      </c>
      <c r="U196" s="3"/>
      <c r="V196" s="3"/>
      <c r="W196" s="3"/>
      <c r="X196" s="3"/>
      <c r="Y196" s="3"/>
    </row>
    <row r="197" spans="1:25" x14ac:dyDescent="0.25">
      <c r="A197" s="3" t="s">
        <v>17</v>
      </c>
      <c r="B197" s="3" t="s">
        <v>175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>
        <v>9070</v>
      </c>
      <c r="W197" s="3"/>
      <c r="X197" s="3"/>
      <c r="Y197" s="3"/>
    </row>
    <row r="198" spans="1:25" s="2" customFormat="1" x14ac:dyDescent="0.25">
      <c r="A198" s="1"/>
      <c r="B198" s="1" t="s">
        <v>193</v>
      </c>
      <c r="C198" s="1">
        <v>3877.9000000000005</v>
      </c>
      <c r="D198" s="1">
        <v>4000</v>
      </c>
      <c r="E198" s="1">
        <v>68205.419999999984</v>
      </c>
      <c r="F198" s="1">
        <v>5299.4000000000015</v>
      </c>
      <c r="G198" s="1">
        <v>2906.25</v>
      </c>
      <c r="H198" s="1">
        <v>17516.339999999997</v>
      </c>
      <c r="I198" s="1">
        <f>I186-I187</f>
        <v>12142.179999999988</v>
      </c>
      <c r="J198" s="1">
        <v>298335.48000000021</v>
      </c>
      <c r="K198" s="1">
        <f>K186-K188</f>
        <v>254660.27999999997</v>
      </c>
      <c r="L198" s="1">
        <v>126852.2</v>
      </c>
      <c r="M198" s="1">
        <v>494511.06000000006</v>
      </c>
      <c r="N198" s="1">
        <f>N186-N194</f>
        <v>39497.57999999998</v>
      </c>
      <c r="O198" s="1">
        <v>140709.40000000002</v>
      </c>
      <c r="P198" s="1">
        <v>8155.1</v>
      </c>
      <c r="Q198" s="1">
        <v>286675.09000000003</v>
      </c>
      <c r="R198" s="1">
        <v>88051.769999999975</v>
      </c>
      <c r="S198" s="1">
        <v>19853.500000000004</v>
      </c>
      <c r="T198" s="1">
        <f>T186-T191-T192-T195-T196</f>
        <v>544011.13999999955</v>
      </c>
      <c r="U198" s="1">
        <v>166499.35999999996</v>
      </c>
      <c r="V198" s="1">
        <f>V186-V189-V190-V193-V197</f>
        <v>189172.66</v>
      </c>
      <c r="W198" s="1">
        <v>18922.66</v>
      </c>
      <c r="X198" s="1">
        <v>1769.0200000000004</v>
      </c>
      <c r="Y198" s="1">
        <v>1743000</v>
      </c>
    </row>
    <row r="199" spans="1:25" x14ac:dyDescent="0.25">
      <c r="A199" s="3"/>
      <c r="B199" s="3" t="s">
        <v>192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>
        <v>54.45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5">
      <c r="A200" s="3"/>
      <c r="B200" s="3" t="s">
        <v>192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>
        <v>471.24</v>
      </c>
      <c r="U200" s="3"/>
      <c r="V200" s="3"/>
      <c r="W200" s="3"/>
      <c r="X200" s="3"/>
      <c r="Y200" s="3"/>
    </row>
    <row r="201" spans="1:25" s="2" customFormat="1" ht="15.75" thickBot="1" x14ac:dyDescent="0.3">
      <c r="A201" s="1"/>
      <c r="B201" s="1" t="s">
        <v>193</v>
      </c>
      <c r="C201" s="1">
        <v>3877.9000000000005</v>
      </c>
      <c r="D201" s="1">
        <v>4000</v>
      </c>
      <c r="E201" s="1">
        <v>68205.419999999984</v>
      </c>
      <c r="F201" s="1">
        <v>5299.4000000000015</v>
      </c>
      <c r="G201" s="1">
        <v>2906.25</v>
      </c>
      <c r="H201" s="1">
        <v>17516.339999999997</v>
      </c>
      <c r="I201" s="1">
        <v>12142.179999999988</v>
      </c>
      <c r="J201" s="1">
        <v>298335.48000000021</v>
      </c>
      <c r="K201" s="1">
        <v>254660.27999999997</v>
      </c>
      <c r="L201" s="1">
        <v>126852.2</v>
      </c>
      <c r="M201" s="1">
        <v>494511.06000000006</v>
      </c>
      <c r="N201" s="1">
        <f>N198+N199</f>
        <v>39552.029999999977</v>
      </c>
      <c r="O201" s="1">
        <v>140709.40000000002</v>
      </c>
      <c r="P201" s="1">
        <v>8155.1</v>
      </c>
      <c r="Q201" s="1">
        <v>286675.09000000003</v>
      </c>
      <c r="R201" s="1">
        <v>88051.769999999975</v>
      </c>
      <c r="S201" s="1">
        <v>19853.500000000004</v>
      </c>
      <c r="T201" s="1">
        <f>T198+T200</f>
        <v>544482.37999999954</v>
      </c>
      <c r="U201" s="1">
        <v>166499.35999999996</v>
      </c>
      <c r="V201" s="1">
        <v>189172.66</v>
      </c>
      <c r="W201" s="1">
        <v>18922.66</v>
      </c>
      <c r="X201" s="1">
        <v>1769.0200000000004</v>
      </c>
      <c r="Y201" s="1">
        <v>1743000</v>
      </c>
    </row>
    <row r="202" spans="1:25" s="9" customFormat="1" ht="15.75" thickBot="1" x14ac:dyDescent="0.3">
      <c r="A202" s="6"/>
      <c r="B202" s="7"/>
      <c r="C202" s="8">
        <v>36911</v>
      </c>
      <c r="D202" s="8">
        <v>37276</v>
      </c>
      <c r="E202" s="8">
        <v>37641</v>
      </c>
      <c r="F202" s="8">
        <v>38006</v>
      </c>
      <c r="G202" s="8">
        <v>38372</v>
      </c>
      <c r="H202" s="8">
        <v>38737</v>
      </c>
      <c r="I202" s="8">
        <v>39467</v>
      </c>
      <c r="J202" s="8">
        <v>39833</v>
      </c>
      <c r="K202" s="8">
        <v>10978</v>
      </c>
      <c r="L202" s="8">
        <v>36576</v>
      </c>
      <c r="M202" s="8">
        <v>11098</v>
      </c>
      <c r="N202" s="8">
        <v>37062</v>
      </c>
      <c r="O202" s="8">
        <v>37427</v>
      </c>
      <c r="P202" s="8">
        <v>36789</v>
      </c>
      <c r="Q202" s="8">
        <v>36850</v>
      </c>
      <c r="R202" s="8" t="s">
        <v>0</v>
      </c>
      <c r="S202" s="8" t="s">
        <v>1</v>
      </c>
      <c r="T202" s="8" t="s">
        <v>2</v>
      </c>
      <c r="U202" s="8" t="s">
        <v>3</v>
      </c>
      <c r="V202" s="8" t="s">
        <v>4</v>
      </c>
      <c r="W202" s="8" t="s">
        <v>5</v>
      </c>
      <c r="X202" s="8" t="s">
        <v>6</v>
      </c>
      <c r="Y202" s="10" t="s">
        <v>7</v>
      </c>
    </row>
    <row r="203" spans="1:25" s="27" customFormat="1" x14ac:dyDescent="0.25">
      <c r="A203" s="24"/>
      <c r="B203" s="25" t="s">
        <v>193</v>
      </c>
      <c r="C203" s="25">
        <v>3877.9000000000005</v>
      </c>
      <c r="D203" s="25">
        <v>4000</v>
      </c>
      <c r="E203" s="25">
        <v>68205.419999999984</v>
      </c>
      <c r="F203" s="25">
        <v>5299.4000000000015</v>
      </c>
      <c r="G203" s="25">
        <v>2906.25</v>
      </c>
      <c r="H203" s="25">
        <v>17516.339999999997</v>
      </c>
      <c r="I203" s="25">
        <v>12142.179999999988</v>
      </c>
      <c r="J203" s="25">
        <v>298335.48000000021</v>
      </c>
      <c r="K203" s="25">
        <v>254660.27999999997</v>
      </c>
      <c r="L203" s="25">
        <v>126852.2</v>
      </c>
      <c r="M203" s="25">
        <v>494511.06000000006</v>
      </c>
      <c r="N203" s="1">
        <f>N200+N201</f>
        <v>39552.029999999977</v>
      </c>
      <c r="O203" s="25">
        <v>140709.40000000002</v>
      </c>
      <c r="P203" s="25">
        <v>8155.1</v>
      </c>
      <c r="Q203" s="25">
        <v>286675.09000000003</v>
      </c>
      <c r="R203" s="25">
        <v>88051.769999999975</v>
      </c>
      <c r="S203" s="25">
        <v>19853.500000000004</v>
      </c>
      <c r="T203" s="25">
        <v>544482.37999999954</v>
      </c>
      <c r="U203" s="25">
        <v>166499.35999999996</v>
      </c>
      <c r="V203" s="25">
        <v>189172.66</v>
      </c>
      <c r="W203" s="25">
        <v>18922.66</v>
      </c>
      <c r="X203" s="25">
        <v>1769.0200000000004</v>
      </c>
      <c r="Y203" s="26">
        <v>1743000</v>
      </c>
    </row>
    <row r="204" spans="1:25" x14ac:dyDescent="0.25">
      <c r="A204" s="3" t="s">
        <v>194</v>
      </c>
      <c r="B204" s="3" t="s">
        <v>189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>
        <v>23001</v>
      </c>
      <c r="U204" s="3"/>
      <c r="V204" s="3"/>
      <c r="W204" s="3"/>
      <c r="X204" s="3"/>
      <c r="Y204" s="3"/>
    </row>
    <row r="205" spans="1:25" x14ac:dyDescent="0.25">
      <c r="A205" s="3" t="s">
        <v>194</v>
      </c>
      <c r="B205" s="3" t="s">
        <v>195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>
        <v>11998</v>
      </c>
      <c r="U205" s="3"/>
      <c r="V205" s="3"/>
      <c r="W205" s="3"/>
      <c r="X205" s="3"/>
      <c r="Y205" s="3"/>
    </row>
    <row r="206" spans="1:25" x14ac:dyDescent="0.25">
      <c r="A206" s="3" t="s">
        <v>51</v>
      </c>
      <c r="B206" s="3" t="s">
        <v>196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>
        <v>1850</v>
      </c>
      <c r="V206" s="3"/>
      <c r="W206" s="3"/>
      <c r="X206" s="3"/>
      <c r="Y206" s="3"/>
    </row>
    <row r="207" spans="1:25" x14ac:dyDescent="0.25">
      <c r="A207" s="3" t="s">
        <v>8</v>
      </c>
      <c r="B207" s="3" t="s">
        <v>49</v>
      </c>
      <c r="C207" s="3"/>
      <c r="D207" s="3"/>
      <c r="E207" s="3"/>
      <c r="F207" s="3"/>
      <c r="G207" s="3"/>
      <c r="H207" s="3">
        <v>170.99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3" t="s">
        <v>8</v>
      </c>
      <c r="B208" s="3" t="s">
        <v>42</v>
      </c>
      <c r="C208" s="3"/>
      <c r="D208" s="3"/>
      <c r="E208" s="3"/>
      <c r="F208" s="3"/>
      <c r="G208" s="3"/>
      <c r="H208" s="3"/>
      <c r="I208" s="3"/>
      <c r="J208" s="3"/>
      <c r="K208" s="3">
        <v>244.93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5">
      <c r="A209" s="3" t="s">
        <v>8</v>
      </c>
      <c r="B209" s="3" t="s">
        <v>197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>
        <v>2426.9499999999998</v>
      </c>
      <c r="U209" s="3"/>
      <c r="V209" s="3"/>
      <c r="W209" s="3"/>
      <c r="X209" s="3"/>
      <c r="Y209" s="3"/>
    </row>
    <row r="210" spans="1:25" x14ac:dyDescent="0.25">
      <c r="A210" s="3" t="s">
        <v>8</v>
      </c>
      <c r="B210" s="3" t="s">
        <v>12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>
        <v>173.98</v>
      </c>
      <c r="U210" s="3"/>
      <c r="V210" s="3"/>
      <c r="W210" s="3"/>
      <c r="X210" s="3"/>
      <c r="Y210" s="3"/>
    </row>
    <row r="211" spans="1:25" x14ac:dyDescent="0.25">
      <c r="A211" s="3" t="s">
        <v>37</v>
      </c>
      <c r="B211" s="3" t="s">
        <v>38</v>
      </c>
      <c r="C211" s="3"/>
      <c r="D211" s="3"/>
      <c r="E211" s="3"/>
      <c r="F211" s="3"/>
      <c r="G211" s="3"/>
      <c r="H211" s="3"/>
      <c r="I211" s="3"/>
      <c r="J211" s="3"/>
      <c r="K211" s="3">
        <v>450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45" x14ac:dyDescent="0.25">
      <c r="A212" s="3" t="s">
        <v>37</v>
      </c>
      <c r="B212" s="5" t="s">
        <v>39</v>
      </c>
      <c r="C212" s="3"/>
      <c r="D212" s="3"/>
      <c r="E212" s="3"/>
      <c r="F212" s="3"/>
      <c r="G212" s="3"/>
      <c r="H212" s="3"/>
      <c r="I212" s="3"/>
      <c r="J212" s="3"/>
      <c r="K212" s="3">
        <v>1750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30" x14ac:dyDescent="0.25">
      <c r="A213" s="3" t="s">
        <v>37</v>
      </c>
      <c r="B213" s="5" t="s">
        <v>40</v>
      </c>
      <c r="C213" s="3"/>
      <c r="D213" s="3"/>
      <c r="E213" s="3"/>
      <c r="F213" s="3"/>
      <c r="G213" s="3"/>
      <c r="H213" s="3"/>
      <c r="I213" s="3"/>
      <c r="J213" s="3"/>
      <c r="K213" s="3">
        <v>1750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30" x14ac:dyDescent="0.25">
      <c r="A214" s="3" t="s">
        <v>198</v>
      </c>
      <c r="B214" s="5" t="s">
        <v>199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>
        <v>10000</v>
      </c>
      <c r="U214" s="3"/>
      <c r="V214" s="3"/>
      <c r="W214" s="3"/>
      <c r="X214" s="3"/>
      <c r="Y214" s="3"/>
    </row>
    <row r="215" spans="1:25" x14ac:dyDescent="0.25">
      <c r="A215" s="3" t="s">
        <v>200</v>
      </c>
      <c r="B215" s="3" t="s">
        <v>201</v>
      </c>
      <c r="C215" s="3"/>
      <c r="D215" s="3"/>
      <c r="E215" s="3"/>
      <c r="F215" s="3"/>
      <c r="G215" s="3"/>
      <c r="H215" s="3"/>
      <c r="I215" s="3"/>
      <c r="J215" s="3"/>
      <c r="K215" s="3">
        <v>2800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5">
      <c r="A216" s="3" t="s">
        <v>202</v>
      </c>
      <c r="B216" s="3" t="s">
        <v>53</v>
      </c>
      <c r="C216" s="3"/>
      <c r="D216" s="3"/>
      <c r="E216" s="3"/>
      <c r="F216" s="3"/>
      <c r="G216" s="3"/>
      <c r="H216" s="3"/>
      <c r="I216" s="3"/>
      <c r="J216" s="3">
        <v>2604.98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5">
      <c r="A217" s="3" t="s">
        <v>57</v>
      </c>
      <c r="B217" s="3" t="s">
        <v>203</v>
      </c>
      <c r="C217" s="3"/>
      <c r="D217" s="3"/>
      <c r="E217" s="3"/>
      <c r="F217" s="3"/>
      <c r="G217" s="3"/>
      <c r="H217" s="3"/>
      <c r="I217" s="3"/>
      <c r="J217" s="3"/>
      <c r="K217" s="3">
        <v>1600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5">
      <c r="A218" s="3" t="s">
        <v>204</v>
      </c>
      <c r="B218" s="3" t="s">
        <v>205</v>
      </c>
      <c r="C218" s="3"/>
      <c r="D218" s="3"/>
      <c r="E218" s="3"/>
      <c r="F218" s="3"/>
      <c r="G218" s="3"/>
      <c r="H218" s="3"/>
      <c r="I218" s="3"/>
      <c r="J218" s="3"/>
      <c r="K218" s="3">
        <v>1278.02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5">
      <c r="A219" s="3" t="s">
        <v>10</v>
      </c>
      <c r="B219" s="3" t="s">
        <v>14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>
        <v>1230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5">
      <c r="A220" s="3" t="s">
        <v>10</v>
      </c>
      <c r="B220" s="3" t="s">
        <v>98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>
        <v>1405</v>
      </c>
      <c r="O220" s="3"/>
      <c r="P220" s="3"/>
      <c r="Q220" s="3"/>
      <c r="R220" s="3"/>
      <c r="S220" s="3"/>
      <c r="T220" s="3"/>
      <c r="U220" s="3"/>
      <c r="V220" s="3">
        <v>5000</v>
      </c>
      <c r="W220" s="3"/>
      <c r="X220" s="3"/>
      <c r="Y220" s="3"/>
    </row>
    <row r="221" spans="1:25" x14ac:dyDescent="0.25">
      <c r="A221" s="3" t="s">
        <v>10</v>
      </c>
      <c r="B221" s="3" t="s">
        <v>98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>
        <v>1755</v>
      </c>
      <c r="O221" s="3"/>
      <c r="P221" s="3"/>
      <c r="Q221" s="3"/>
      <c r="R221" s="3"/>
      <c r="S221" s="3"/>
      <c r="T221" s="3"/>
      <c r="U221" s="3"/>
      <c r="V221" s="3">
        <v>5000</v>
      </c>
      <c r="W221" s="3"/>
      <c r="X221" s="3"/>
      <c r="Y221" s="3"/>
    </row>
    <row r="222" spans="1:25" s="2" customFormat="1" x14ac:dyDescent="0.25">
      <c r="A222" s="1"/>
      <c r="B222" s="1" t="s">
        <v>206</v>
      </c>
      <c r="C222" s="1">
        <v>3877.9000000000005</v>
      </c>
      <c r="D222" s="1">
        <v>4000</v>
      </c>
      <c r="E222" s="1">
        <v>68205.419999999984</v>
      </c>
      <c r="F222" s="1">
        <v>5299.4000000000015</v>
      </c>
      <c r="G222" s="1">
        <v>2906.25</v>
      </c>
      <c r="H222" s="16">
        <f>H203-H207</f>
        <v>17345.349999999995</v>
      </c>
      <c r="I222" s="1">
        <v>12142.179999999988</v>
      </c>
      <c r="J222" s="16">
        <f>J203-J216</f>
        <v>295730.50000000023</v>
      </c>
      <c r="K222" s="16">
        <f>K203-K208-K211-K212-K213-K215-K217-K218</f>
        <v>244787.33</v>
      </c>
      <c r="L222" s="1">
        <v>126852.2</v>
      </c>
      <c r="M222" s="1">
        <v>494511.06000000006</v>
      </c>
      <c r="N222" s="16">
        <f>N203-N220-N221</f>
        <v>36392.029999999977</v>
      </c>
      <c r="O222" s="16">
        <f>O203-O219</f>
        <v>139479.40000000002</v>
      </c>
      <c r="P222" s="1">
        <v>8155.1</v>
      </c>
      <c r="Q222" s="1">
        <v>286675.09000000003</v>
      </c>
      <c r="R222" s="1">
        <v>88051.769999999975</v>
      </c>
      <c r="S222" s="1">
        <v>19853.500000000004</v>
      </c>
      <c r="T222" s="16">
        <f>T203-T204-T205-T209-T210-T214</f>
        <v>496882.44999999955</v>
      </c>
      <c r="U222" s="16">
        <f>U203-U206</f>
        <v>164649.35999999996</v>
      </c>
      <c r="V222" s="16">
        <f>V203-V220-V221</f>
        <v>179172.66</v>
      </c>
      <c r="W222" s="1">
        <v>18922.66</v>
      </c>
      <c r="X222" s="1">
        <v>1769.0200000000004</v>
      </c>
      <c r="Y222" s="1">
        <v>1743000</v>
      </c>
    </row>
    <row r="223" spans="1:25" x14ac:dyDescent="0.25">
      <c r="A223" s="3"/>
      <c r="B223" s="3" t="s">
        <v>34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>
        <v>100.7</v>
      </c>
      <c r="U223" s="3"/>
      <c r="V223" s="3"/>
      <c r="W223" s="3"/>
      <c r="X223" s="3"/>
      <c r="Y223" s="3"/>
    </row>
    <row r="224" spans="1:25" x14ac:dyDescent="0.25">
      <c r="A224" s="3"/>
      <c r="B224" s="3" t="s">
        <v>34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>
        <v>4.66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s="2" customFormat="1" ht="15.75" thickBot="1" x14ac:dyDescent="0.3">
      <c r="A225" s="1"/>
      <c r="B225" s="1" t="s">
        <v>206</v>
      </c>
      <c r="C225" s="1">
        <v>3877.9000000000005</v>
      </c>
      <c r="D225" s="1">
        <v>4000</v>
      </c>
      <c r="E225" s="1">
        <v>68205.419999999984</v>
      </c>
      <c r="F225" s="1">
        <v>5299.4000000000015</v>
      </c>
      <c r="G225" s="1">
        <v>2906.25</v>
      </c>
      <c r="H225" s="1">
        <v>17345.349999999995</v>
      </c>
      <c r="I225" s="1">
        <v>12142.179999999988</v>
      </c>
      <c r="J225" s="1">
        <v>295730.50000000023</v>
      </c>
      <c r="K225" s="1">
        <v>244787.33</v>
      </c>
      <c r="L225" s="1">
        <v>126852.2</v>
      </c>
      <c r="M225" s="1">
        <v>494511.06000000006</v>
      </c>
      <c r="N225" s="16">
        <f>N222+N224</f>
        <v>36396.689999999981</v>
      </c>
      <c r="O225" s="1">
        <v>139479.40000000002</v>
      </c>
      <c r="P225" s="1">
        <v>8155.1</v>
      </c>
      <c r="Q225" s="1">
        <v>286675.09000000003</v>
      </c>
      <c r="R225" s="1">
        <v>88051.769999999975</v>
      </c>
      <c r="S225" s="1">
        <v>19853.500000000004</v>
      </c>
      <c r="T225" s="16">
        <f>T222+T223</f>
        <v>496983.14999999956</v>
      </c>
      <c r="U225" s="1">
        <v>164649.35999999996</v>
      </c>
      <c r="V225" s="1">
        <v>179172.66</v>
      </c>
      <c r="W225" s="16">
        <v>18922.66</v>
      </c>
      <c r="X225" s="16">
        <v>1769.0200000000004</v>
      </c>
      <c r="Y225" s="16">
        <v>1743000</v>
      </c>
    </row>
    <row r="226" spans="1:25" s="9" customFormat="1" ht="15.75" thickBot="1" x14ac:dyDescent="0.3">
      <c r="A226" s="6"/>
      <c r="B226" s="7"/>
      <c r="C226" s="8">
        <v>36911</v>
      </c>
      <c r="D226" s="8">
        <v>37276</v>
      </c>
      <c r="E226" s="8">
        <v>37641</v>
      </c>
      <c r="F226" s="8">
        <v>38006</v>
      </c>
      <c r="G226" s="8">
        <v>38372</v>
      </c>
      <c r="H226" s="8">
        <v>38737</v>
      </c>
      <c r="I226" s="8">
        <v>39467</v>
      </c>
      <c r="J226" s="8">
        <v>39833</v>
      </c>
      <c r="K226" s="8">
        <v>10978</v>
      </c>
      <c r="L226" s="8">
        <v>36576</v>
      </c>
      <c r="M226" s="8">
        <v>11098</v>
      </c>
      <c r="N226" s="8">
        <v>37062</v>
      </c>
      <c r="O226" s="8">
        <v>37427</v>
      </c>
      <c r="P226" s="8">
        <v>36789</v>
      </c>
      <c r="Q226" s="8">
        <v>36850</v>
      </c>
      <c r="R226" s="8" t="s">
        <v>0</v>
      </c>
      <c r="S226" s="8" t="s">
        <v>1</v>
      </c>
      <c r="T226" s="8" t="s">
        <v>2</v>
      </c>
      <c r="U226" s="8" t="s">
        <v>3</v>
      </c>
      <c r="V226" s="8" t="s">
        <v>4</v>
      </c>
      <c r="W226" s="8" t="s">
        <v>5</v>
      </c>
      <c r="X226" s="8" t="s">
        <v>6</v>
      </c>
      <c r="Y226" s="10" t="s">
        <v>7</v>
      </c>
    </row>
    <row r="227" spans="1:25" s="2" customFormat="1" x14ac:dyDescent="0.25">
      <c r="A227" s="1"/>
      <c r="B227" s="1" t="s">
        <v>206</v>
      </c>
      <c r="C227" s="1">
        <v>3877.9000000000005</v>
      </c>
      <c r="D227" s="1">
        <v>4000</v>
      </c>
      <c r="E227" s="1">
        <v>68205.419999999984</v>
      </c>
      <c r="F227" s="1">
        <v>5299.4000000000015</v>
      </c>
      <c r="G227" s="1">
        <v>2906.25</v>
      </c>
      <c r="H227" s="1">
        <v>17345.349999999995</v>
      </c>
      <c r="I227" s="1">
        <v>12142.179999999988</v>
      </c>
      <c r="J227" s="1">
        <v>295730.50000000023</v>
      </c>
      <c r="K227" s="1">
        <v>244787.33</v>
      </c>
      <c r="L227" s="1">
        <v>126852.2</v>
      </c>
      <c r="M227" s="1">
        <v>494511.06000000006</v>
      </c>
      <c r="N227" s="16">
        <v>36396.689999999981</v>
      </c>
      <c r="O227" s="1">
        <v>139479.40000000002</v>
      </c>
      <c r="P227" s="1">
        <v>8155.1</v>
      </c>
      <c r="Q227" s="1">
        <v>286675.09000000003</v>
      </c>
      <c r="R227" s="1">
        <v>88051.769999999975</v>
      </c>
      <c r="S227" s="1">
        <v>19853.500000000004</v>
      </c>
      <c r="T227" s="16">
        <v>496983.14999999956</v>
      </c>
      <c r="U227" s="1">
        <v>164649.35999999996</v>
      </c>
      <c r="V227" s="1">
        <v>179172.66</v>
      </c>
      <c r="W227" s="1">
        <v>18922.66</v>
      </c>
      <c r="X227" s="1">
        <v>1769.0200000000004</v>
      </c>
      <c r="Y227" s="1">
        <v>1743000</v>
      </c>
    </row>
    <row r="228" spans="1:25" ht="30" x14ac:dyDescent="0.25">
      <c r="A228" s="3" t="s">
        <v>160</v>
      </c>
      <c r="B228" s="5" t="s">
        <v>207</v>
      </c>
      <c r="C228" s="3"/>
      <c r="D228" s="3"/>
      <c r="E228" s="3"/>
      <c r="F228" s="3"/>
      <c r="G228" s="3"/>
      <c r="H228" s="3"/>
      <c r="I228" s="3"/>
      <c r="J228" s="3"/>
      <c r="K228" s="3">
        <v>3900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5">
      <c r="A229" s="3" t="s">
        <v>29</v>
      </c>
      <c r="B229" s="3" t="s">
        <v>9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>
        <v>1762.37</v>
      </c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30" x14ac:dyDescent="0.25">
      <c r="A230" s="3" t="s">
        <v>8</v>
      </c>
      <c r="B230" s="5" t="s">
        <v>208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>
        <v>179.98</v>
      </c>
      <c r="U230" s="3"/>
      <c r="V230" s="3"/>
      <c r="W230" s="3"/>
      <c r="X230" s="3"/>
      <c r="Y230" s="3"/>
    </row>
    <row r="231" spans="1:25" x14ac:dyDescent="0.25">
      <c r="A231" s="3" t="s">
        <v>158</v>
      </c>
      <c r="B231" s="3" t="s">
        <v>42</v>
      </c>
      <c r="C231" s="3"/>
      <c r="D231" s="3"/>
      <c r="E231" s="3"/>
      <c r="F231" s="3"/>
      <c r="G231" s="3"/>
      <c r="H231" s="3">
        <v>74.95</v>
      </c>
      <c r="I231" s="3"/>
      <c r="J231" s="3"/>
      <c r="K231" s="3">
        <v>99.95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5">
      <c r="A232" s="3" t="s">
        <v>13</v>
      </c>
      <c r="B232" s="3" t="s">
        <v>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>
        <v>423.04</v>
      </c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5">
      <c r="A233" s="3" t="s">
        <v>202</v>
      </c>
      <c r="B233" s="3" t="s">
        <v>209</v>
      </c>
      <c r="C233" s="3"/>
      <c r="D233" s="3"/>
      <c r="E233" s="3"/>
      <c r="F233" s="3"/>
      <c r="G233" s="3"/>
      <c r="H233" s="3"/>
      <c r="I233" s="3"/>
      <c r="J233" s="3"/>
      <c r="K233" s="3">
        <v>818.87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5">
      <c r="A234" s="3" t="s">
        <v>29</v>
      </c>
      <c r="B234" s="3" t="s">
        <v>210</v>
      </c>
      <c r="C234" s="3"/>
      <c r="D234" s="3"/>
      <c r="E234" s="3"/>
      <c r="F234" s="3"/>
      <c r="G234" s="3"/>
      <c r="H234" s="3"/>
      <c r="I234" s="3"/>
      <c r="J234" s="3"/>
      <c r="K234" s="3">
        <v>3012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5">
      <c r="A235" s="3" t="s">
        <v>45</v>
      </c>
      <c r="B235" s="3" t="s">
        <v>211</v>
      </c>
      <c r="C235" s="3"/>
      <c r="D235" s="3"/>
      <c r="E235" s="3">
        <v>47.98</v>
      </c>
      <c r="F235" s="3"/>
      <c r="G235" s="3"/>
      <c r="H235" s="3"/>
      <c r="I235" s="3">
        <v>25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5">
      <c r="A236" s="3"/>
      <c r="B236" s="3" t="s">
        <v>23</v>
      </c>
      <c r="C236" s="3"/>
      <c r="D236" s="3"/>
      <c r="E236" s="3"/>
      <c r="F236" s="3"/>
      <c r="G236" s="3"/>
      <c r="H236" s="3"/>
      <c r="I236" s="3"/>
      <c r="J236" s="3">
        <v>1440.04</v>
      </c>
      <c r="K236" s="3"/>
      <c r="L236" s="3"/>
      <c r="M236" s="3"/>
      <c r="N236" s="3">
        <v>287.83999999999997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5">
      <c r="A237" s="3"/>
      <c r="B237" s="3" t="s">
        <v>23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>
        <v>60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5">
      <c r="A238" s="3"/>
      <c r="B238" s="3" t="s">
        <v>23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>
        <v>39</v>
      </c>
      <c r="W238" s="3"/>
      <c r="X238" s="3"/>
      <c r="Y238" s="3"/>
    </row>
    <row r="239" spans="1:25" s="2" customFormat="1" x14ac:dyDescent="0.25">
      <c r="A239" s="1"/>
      <c r="B239" s="1" t="s">
        <v>212</v>
      </c>
      <c r="C239" s="1">
        <v>3877.9000000000005</v>
      </c>
      <c r="D239" s="1">
        <v>4000</v>
      </c>
      <c r="E239" s="1">
        <f>E227-E235</f>
        <v>68157.439999999988</v>
      </c>
      <c r="F239" s="1">
        <v>5299.4000000000015</v>
      </c>
      <c r="G239" s="1">
        <v>2906.25</v>
      </c>
      <c r="H239" s="1">
        <f>H227-H231</f>
        <v>17270.399999999994</v>
      </c>
      <c r="I239" s="1">
        <f>I227-I235</f>
        <v>12117.179999999988</v>
      </c>
      <c r="J239" s="1">
        <f>J227-J236</f>
        <v>294290.46000000025</v>
      </c>
      <c r="K239" s="1">
        <f>K227-K228-K231-K233-K234</f>
        <v>236956.50999999998</v>
      </c>
      <c r="L239" s="1">
        <v>126852.2</v>
      </c>
      <c r="M239" s="1">
        <f>M227-M229-M232</f>
        <v>492325.65000000008</v>
      </c>
      <c r="N239" s="16">
        <f>N227-N236-N237</f>
        <v>36048.849999999984</v>
      </c>
      <c r="O239" s="1">
        <v>139479.40000000002</v>
      </c>
      <c r="P239" s="1">
        <v>8155.1</v>
      </c>
      <c r="Q239" s="1">
        <v>286675.09000000003</v>
      </c>
      <c r="R239" s="1">
        <v>88051.769999999975</v>
      </c>
      <c r="S239" s="1">
        <v>19853.500000000004</v>
      </c>
      <c r="T239" s="16">
        <f>T227-T230</f>
        <v>496803.16999999958</v>
      </c>
      <c r="U239" s="1">
        <v>164649.35999999996</v>
      </c>
      <c r="V239" s="1">
        <f>V227-V238</f>
        <v>179133.66</v>
      </c>
      <c r="W239" s="1">
        <v>18922.66</v>
      </c>
      <c r="X239" s="1">
        <v>1769.0200000000004</v>
      </c>
      <c r="Y239" s="1">
        <v>1743000</v>
      </c>
    </row>
    <row r="240" spans="1:25" x14ac:dyDescent="0.25">
      <c r="A240" s="3" t="s">
        <v>11</v>
      </c>
      <c r="B240" s="3" t="s">
        <v>9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>
        <v>558</v>
      </c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5">
      <c r="A241" s="3" t="s">
        <v>11</v>
      </c>
      <c r="B241" s="3" t="s">
        <v>42</v>
      </c>
      <c r="C241" s="3">
        <v>556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>
        <v>926</v>
      </c>
      <c r="U241" s="3"/>
      <c r="V241" s="3"/>
      <c r="W241" s="3"/>
      <c r="X241" s="3"/>
      <c r="Y241" s="3"/>
    </row>
    <row r="242" spans="1:25" ht="30" x14ac:dyDescent="0.25">
      <c r="A242" s="3" t="s">
        <v>30</v>
      </c>
      <c r="B242" s="5" t="s">
        <v>213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>
        <v>18000</v>
      </c>
      <c r="W242" s="3"/>
      <c r="X242" s="3"/>
      <c r="Y242" s="3"/>
    </row>
    <row r="243" spans="1:25" x14ac:dyDescent="0.25">
      <c r="A243" s="3" t="s">
        <v>48</v>
      </c>
      <c r="B243" s="3" t="s">
        <v>214</v>
      </c>
      <c r="C243" s="3"/>
      <c r="D243" s="3"/>
      <c r="E243" s="3"/>
      <c r="F243" s="3"/>
      <c r="G243" s="3"/>
      <c r="H243" s="3"/>
      <c r="I243" s="3"/>
      <c r="J243" s="3">
        <v>4530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5">
      <c r="A244" s="3" t="s">
        <v>215</v>
      </c>
      <c r="B244" s="3" t="s">
        <v>216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>
        <v>8640</v>
      </c>
      <c r="S244" s="3"/>
      <c r="T244" s="3"/>
      <c r="U244" s="3"/>
      <c r="V244" s="3"/>
      <c r="W244" s="3"/>
      <c r="X244" s="3"/>
      <c r="Y244" s="3"/>
    </row>
    <row r="245" spans="1:25" ht="30" x14ac:dyDescent="0.25">
      <c r="A245" s="3" t="s">
        <v>10</v>
      </c>
      <c r="B245" s="5" t="s">
        <v>62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>
        <v>4473</v>
      </c>
      <c r="U245" s="3"/>
      <c r="V245" s="3"/>
      <c r="W245" s="3"/>
      <c r="X245" s="3"/>
      <c r="Y245" s="3"/>
    </row>
    <row r="246" spans="1:25" x14ac:dyDescent="0.25">
      <c r="A246" s="3"/>
      <c r="B246" s="3" t="s">
        <v>23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>
        <v>79.900000000000006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s="2" customFormat="1" x14ac:dyDescent="0.25">
      <c r="A247" s="1"/>
      <c r="B247" s="1" t="s">
        <v>217</v>
      </c>
      <c r="C247" s="1">
        <f>C239-C241</f>
        <v>3321.9000000000005</v>
      </c>
      <c r="D247" s="1">
        <v>4000</v>
      </c>
      <c r="E247" s="1">
        <v>68157.439999999988</v>
      </c>
      <c r="F247" s="1">
        <v>5299.4000000000015</v>
      </c>
      <c r="G247" s="1">
        <v>2906.25</v>
      </c>
      <c r="H247" s="1">
        <v>17270.399999999994</v>
      </c>
      <c r="I247" s="1">
        <v>12117.179999999988</v>
      </c>
      <c r="J247" s="1">
        <f>J239-J243</f>
        <v>289760.46000000025</v>
      </c>
      <c r="K247" s="1">
        <v>236956.50999999998</v>
      </c>
      <c r="L247" s="1">
        <v>126852.2</v>
      </c>
      <c r="M247" s="1">
        <f>M239-M240</f>
        <v>491767.65000000008</v>
      </c>
      <c r="N247" s="16">
        <f>N239-N246</f>
        <v>35968.949999999983</v>
      </c>
      <c r="O247" s="1">
        <v>139479.40000000002</v>
      </c>
      <c r="P247" s="1">
        <v>8155.1</v>
      </c>
      <c r="Q247" s="1">
        <v>286675.09000000003</v>
      </c>
      <c r="R247" s="1">
        <f>R239-R244</f>
        <v>79411.769999999975</v>
      </c>
      <c r="S247" s="1">
        <v>19853.500000000004</v>
      </c>
      <c r="T247" s="16">
        <f>T239-T241-T245</f>
        <v>491404.16999999958</v>
      </c>
      <c r="U247" s="1">
        <v>164649.35999999996</v>
      </c>
      <c r="V247" s="1">
        <f>V239-V242</f>
        <v>161133.66</v>
      </c>
      <c r="W247" s="1">
        <v>18922.66</v>
      </c>
      <c r="X247" s="1">
        <v>1769.0200000000004</v>
      </c>
      <c r="Y247" s="1">
        <v>1743000</v>
      </c>
    </row>
    <row r="248" spans="1:25" x14ac:dyDescent="0.25">
      <c r="A248" s="3" t="s">
        <v>57</v>
      </c>
      <c r="B248" s="3" t="s">
        <v>218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>
        <v>1500</v>
      </c>
      <c r="U248" s="3"/>
      <c r="V248" s="3"/>
      <c r="W248" s="3"/>
      <c r="X248" s="3"/>
      <c r="Y248" s="3"/>
    </row>
    <row r="249" spans="1:25" x14ac:dyDescent="0.25">
      <c r="A249" s="3" t="s">
        <v>10</v>
      </c>
      <c r="B249" s="3" t="s">
        <v>14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>
        <v>3400</v>
      </c>
      <c r="U249" s="3"/>
      <c r="V249" s="3"/>
      <c r="W249" s="3"/>
      <c r="X249" s="3"/>
      <c r="Y249" s="3"/>
    </row>
    <row r="250" spans="1:25" x14ac:dyDescent="0.25">
      <c r="A250" s="3" t="s">
        <v>36</v>
      </c>
      <c r="B250" s="3" t="s">
        <v>98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>
        <v>1973</v>
      </c>
      <c r="U250" s="3"/>
      <c r="V250" s="3"/>
      <c r="W250" s="3"/>
      <c r="X250" s="3"/>
      <c r="Y250" s="3"/>
    </row>
    <row r="251" spans="1:25" x14ac:dyDescent="0.25">
      <c r="A251" s="3" t="s">
        <v>10</v>
      </c>
      <c r="B251" s="3" t="s">
        <v>189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>
        <v>1000</v>
      </c>
      <c r="U251" s="3"/>
      <c r="V251" s="3"/>
      <c r="W251" s="3"/>
      <c r="X251" s="3"/>
      <c r="Y251" s="3"/>
    </row>
    <row r="252" spans="1:25" x14ac:dyDescent="0.25">
      <c r="A252" s="3"/>
      <c r="B252" s="3" t="s">
        <v>23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>
        <v>30.82</v>
      </c>
      <c r="U252" s="3"/>
      <c r="V252" s="3"/>
      <c r="W252" s="3"/>
      <c r="X252" s="3"/>
      <c r="Y252" s="3"/>
    </row>
    <row r="253" spans="1:25" x14ac:dyDescent="0.25">
      <c r="A253" s="3"/>
      <c r="B253" s="3" t="s">
        <v>23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>
        <v>39</v>
      </c>
      <c r="W253" s="3"/>
      <c r="X253" s="3"/>
      <c r="Y253" s="3"/>
    </row>
    <row r="254" spans="1:25" x14ac:dyDescent="0.25">
      <c r="A254" s="3"/>
      <c r="B254" s="3" t="s">
        <v>23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>
        <v>22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s="2" customFormat="1" x14ac:dyDescent="0.25">
      <c r="A255" s="1"/>
      <c r="B255" s="1" t="s">
        <v>219</v>
      </c>
      <c r="C255" s="1">
        <v>3321.9000000000005</v>
      </c>
      <c r="D255" s="1">
        <v>4000</v>
      </c>
      <c r="E255" s="1">
        <v>68157.439999999988</v>
      </c>
      <c r="F255" s="1">
        <v>5299.4000000000015</v>
      </c>
      <c r="G255" s="1">
        <v>2906.25</v>
      </c>
      <c r="H255" s="1">
        <v>17270.399999999994</v>
      </c>
      <c r="I255" s="1">
        <v>12117.179999999988</v>
      </c>
      <c r="J255" s="1">
        <v>289760.46000000025</v>
      </c>
      <c r="K255" s="1">
        <v>236956.50999999998</v>
      </c>
      <c r="L255" s="1">
        <v>126852.2</v>
      </c>
      <c r="M255" s="1">
        <v>491767.65000000008</v>
      </c>
      <c r="N255" s="16">
        <f>N247-N254</f>
        <v>35946.949999999983</v>
      </c>
      <c r="O255" s="1">
        <v>139479.40000000002</v>
      </c>
      <c r="P255" s="1">
        <v>8155.1</v>
      </c>
      <c r="Q255" s="1">
        <v>286675.09000000003</v>
      </c>
      <c r="R255" s="1">
        <v>79411.769999999975</v>
      </c>
      <c r="S255" s="1">
        <v>19853.500000000004</v>
      </c>
      <c r="T255" s="16">
        <f>T247-T248-T249-T250-T251-T252</f>
        <v>483500.34999999957</v>
      </c>
      <c r="U255" s="1">
        <v>164649.35999999996</v>
      </c>
      <c r="V255" s="1">
        <f>V247-V253</f>
        <v>161094.66</v>
      </c>
      <c r="W255" s="1">
        <v>18922.66</v>
      </c>
      <c r="X255" s="1">
        <v>1769.0200000000004</v>
      </c>
      <c r="Y255" s="1">
        <v>1743000</v>
      </c>
    </row>
    <row r="256" spans="1:25" x14ac:dyDescent="0.25">
      <c r="A256" s="3"/>
      <c r="B256" s="3" t="s">
        <v>34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>
        <v>80.599999999999994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5">
      <c r="A257" s="3"/>
      <c r="B257" s="3" t="s">
        <v>34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>
        <v>176.3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s="2" customFormat="1" x14ac:dyDescent="0.25">
      <c r="A258" s="1"/>
      <c r="B258" s="1" t="s">
        <v>219</v>
      </c>
      <c r="C258" s="14">
        <v>3321.9000000000005</v>
      </c>
      <c r="D258" s="14">
        <v>4000</v>
      </c>
      <c r="E258" s="14">
        <v>68157.439999999988</v>
      </c>
      <c r="F258" s="14">
        <v>5299.4000000000015</v>
      </c>
      <c r="G258" s="14">
        <v>2906.25</v>
      </c>
      <c r="H258" s="14">
        <v>17270.399999999994</v>
      </c>
      <c r="I258" s="14">
        <v>12117.179999999988</v>
      </c>
      <c r="J258" s="14">
        <v>289760.46000000025</v>
      </c>
      <c r="K258" s="14">
        <v>236956.50999999998</v>
      </c>
      <c r="L258" s="14">
        <v>126852.2</v>
      </c>
      <c r="M258" s="14">
        <v>491767.65000000008</v>
      </c>
      <c r="N258" s="29">
        <f>N255+N256+N257</f>
        <v>36203.849999999984</v>
      </c>
      <c r="O258" s="29">
        <v>139479.40000000002</v>
      </c>
      <c r="P258" s="14">
        <v>8155.1</v>
      </c>
      <c r="Q258" s="14">
        <v>286675.09000000003</v>
      </c>
      <c r="R258" s="14">
        <v>79411.769999999975</v>
      </c>
      <c r="S258" s="14">
        <v>19853.500000000004</v>
      </c>
      <c r="T258" s="14">
        <v>483500.34999999957</v>
      </c>
      <c r="U258" s="14">
        <v>164649.35999999996</v>
      </c>
      <c r="V258" s="14">
        <v>161094.66</v>
      </c>
      <c r="W258" s="14">
        <v>18922.66</v>
      </c>
      <c r="X258" s="14">
        <v>1769.0200000000004</v>
      </c>
      <c r="Y258" s="14">
        <v>1743000</v>
      </c>
    </row>
    <row r="259" spans="1:2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15"/>
      <c r="M260" s="3"/>
      <c r="N260" s="3"/>
      <c r="O260" s="3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</sheetData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hp3400-3</dc:creator>
  <cp:lastModifiedBy>N_Corina</cp:lastModifiedBy>
  <cp:lastPrinted>2016-09-08T12:51:35Z</cp:lastPrinted>
  <dcterms:created xsi:type="dcterms:W3CDTF">2016-07-13T04:43:40Z</dcterms:created>
  <dcterms:modified xsi:type="dcterms:W3CDTF">2016-10-31T08:50:26Z</dcterms:modified>
</cp:coreProperties>
</file>