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ersonal" sheetId="2" r:id="rId1"/>
    <sheet name="materiale cap 61.01" sheetId="3" r:id="rId2"/>
    <sheet name="venituri proprii- titlul 20 " sheetId="38" r:id="rId3"/>
    <sheet name="venituri proprii- titlul 71" sheetId="33" r:id="rId4"/>
    <sheet name="titlul IX- Alte cheltuieli" sheetId="25" r:id="rId5"/>
    <sheet name="transferuri " sheetId="5" r:id="rId6"/>
    <sheet name="cotizatii internationale" sheetId="37" r:id="rId7"/>
    <sheet name="proiecte cap. 61.08 " sheetId="36" r:id="rId8"/>
    <sheet name="dipfie " sheetId="39" r:id="rId9"/>
  </sheets>
  <definedNames>
    <definedName name="_xlnm._FilterDatabase" localSheetId="1" hidden="1">'materiale cap 61.01'!$A$6:$WVN$159</definedName>
    <definedName name="_xlnm._FilterDatabase" localSheetId="5" hidden="1">'transferuri '!$A$7:$WVM$23</definedName>
    <definedName name="_xlnm.Print_Area" localSheetId="1">'materiale cap 61.01'!$A$1:$F$6</definedName>
    <definedName name="_xlnm.Print_Area" localSheetId="4">'titlul IX- Alte cheltuieli'!$A$1:$F$63</definedName>
  </definedNames>
  <calcPr calcId="152511"/>
</workbook>
</file>

<file path=xl/calcChain.xml><?xml version="1.0" encoding="utf-8"?>
<calcChain xmlns="http://schemas.openxmlformats.org/spreadsheetml/2006/main">
  <c r="F41" i="39" l="1"/>
  <c r="F15" i="39"/>
  <c r="F14" i="39"/>
  <c r="F31" i="39" s="1"/>
  <c r="F46" i="39" s="1"/>
  <c r="F159" i="3" l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D141" i="2" l="1"/>
  <c r="D123" i="2"/>
  <c r="D67" i="2"/>
  <c r="D70" i="2"/>
  <c r="D76" i="2"/>
  <c r="D44" i="2"/>
  <c r="D188" i="2"/>
  <c r="D186" i="2"/>
  <c r="D184" i="2"/>
  <c r="D182" i="2"/>
  <c r="D180" i="2"/>
  <c r="D178" i="2"/>
  <c r="D174" i="2"/>
  <c r="D152" i="2"/>
  <c r="D149" i="2"/>
  <c r="D145" i="2"/>
  <c r="D106" i="2"/>
  <c r="D52" i="2"/>
  <c r="D9" i="2"/>
  <c r="D30" i="2" s="1"/>
  <c r="D142" i="2" l="1"/>
  <c r="D175" i="2"/>
  <c r="D189" i="2"/>
  <c r="D190" i="2" l="1"/>
  <c r="F10" i="38" l="1"/>
  <c r="F10" i="37" l="1"/>
  <c r="F66" i="3" l="1"/>
  <c r="F52" i="3"/>
  <c r="F51" i="3"/>
  <c r="F50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F23" i="5"/>
  <c r="F10" i="33"/>
  <c r="E10" i="36" l="1"/>
  <c r="F9" i="25" l="1"/>
  <c r="A9" i="5" l="1"/>
</calcChain>
</file>

<file path=xl/sharedStrings.xml><?xml version="1.0" encoding="utf-8"?>
<sst xmlns="http://schemas.openxmlformats.org/spreadsheetml/2006/main" count="867" uniqueCount="419">
  <si>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</si>
  <si>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</si>
  <si>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</si>
  <si>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</si>
  <si>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</si>
  <si>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</si>
  <si>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</si>
  <si>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</si>
  <si>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</si>
  <si>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</si>
  <si>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</si>
  <si>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</si>
  <si>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</si>
  <si>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 xml:space="preserve">MINISTERUL JUSTITEI - Aparat propriu </t>
  </si>
  <si>
    <t>CAPITOLUL 61.01- Ordine publica si siguranta nationala</t>
  </si>
  <si>
    <t>FURNIZOR/BENEFICIAR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</si>
  <si>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</si>
  <si>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</si>
  <si>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</si>
  <si>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</si>
  <si>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</si>
  <si>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</si>
  <si>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</si>
  <si>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</si>
  <si>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</si>
  <si>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</si>
  <si>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</si>
  <si>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</si>
  <si>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>TOTAL</t>
  </si>
  <si>
    <t xml:space="preserve"> </t>
  </si>
  <si>
    <t>Capitolul 61.01- Ordine publica si siguranta nationala</t>
  </si>
  <si>
    <t>TITLUL 10 CHELTUIELI DE PERSONAL</t>
  </si>
  <si>
    <t>68.01.50</t>
  </si>
  <si>
    <t>TITLUL 59- ALTE CHELTUIELI</t>
  </si>
  <si>
    <t>BUGETUL DE STAT</t>
  </si>
  <si>
    <t>MINISTERUL JUSTITIEI</t>
  </si>
  <si>
    <t>TITLUL 58 ,,PROIECTE CU FINANTARE DIN FONDURI EXTERNE NERAMBURSABILE (FEN)"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</si>
  <si>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</si>
  <si>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</si>
  <si>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</si>
  <si>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</si>
  <si>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</si>
  <si>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</si>
  <si>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TRANSFERURI</t>
  </si>
  <si>
    <t>SURSA D</t>
  </si>
  <si>
    <t>Data act</t>
  </si>
  <si>
    <t>REPREZENTANT MJ</t>
  </si>
  <si>
    <t>Clasificatie bugetara</t>
  </si>
  <si>
    <t>perioada: 01-30.06.2019</t>
  </si>
  <si>
    <t>Perioada 01-30.06.2019</t>
  </si>
  <si>
    <t>PLATA C/VAL 4% CONTRIBUTIE PENTRU PERSOANE CU HANDICAP AFERENTE LUNII MAI 2019, CONF LEGII 448/2006</t>
  </si>
  <si>
    <t xml:space="preserve">CVAL TRANSFERURI INEC, TITLUL VI-  TRANSFERURI INTRE UNITATI ALE ADMINISTRATIEI PUBLICE- PT. TITLUL I CHELTUIELI DE PERSONAL AFERENTE LUNII MAI 2019  </t>
  </si>
  <si>
    <t>CVAL TRANSFERURI ANP, TITLUL VI-  TRANSFERURI INTRE UNITATI ALE ADMINISTRATIEI PUBLICE- PT PLATA CHELT DE PERSONAL, ACTIUNI DE SANATATE, AFERENTE LUNII MAI 2019</t>
  </si>
  <si>
    <t>CVAL TRANSFERURI ANP, TITLUL VI-  TRANSFERURI INTRE UNITATI ALE ADMINISTRATIEI PUBLICE- PT PLATA TITLUL X PROIECTE FEN, IUNIE 2019</t>
  </si>
  <si>
    <t>CVAL TRANSFERURI ANP, TITLUL VI-  TRANSFERURI INTRE UNITATI ALE ADMINISTRATIEI PUBLICE- PT PLATA TITLUL I- CHELTUIELI DE PERSONAL SI ACTIUNI DE SANATATE- PENTRU PLATA PARTIALA A ORELOR SUPLIMENTAE EFECTUATE DE PERSONAL IN LUNA IAN 2019 CF OMJ 2588/13.06.2019</t>
  </si>
  <si>
    <t>CVAL TRANSFERURI ANP, TITLUL VI-  TRANSFERURI INTRE UNITATI ALE ADMINISTRATIEI PUBLICE- PT PLATA TITLUL II- BUNURI SI SERVICII, ACTIUNI DE SANATATE, ALTE CHELTUIELI- DESPAGUBIRI CIVILE, ACTIVE NEFINANCIARE, IUNIE 2019</t>
  </si>
  <si>
    <t>11.06.219</t>
  </si>
  <si>
    <t>61.01.50</t>
  </si>
  <si>
    <t>CVAL TRANSFER TITLUL VI- SPITALUL PROF. DR.CONSTANTIN ANGELESCU, TRANSFERURI INTRE UNITATI ALE ADMINISTRATIEI PUBLICE-ACTIVE NEFINANCIARE, IUNIE 2019</t>
  </si>
  <si>
    <t>CVAL TRANSFERURI ANP, TITLUL VI-  TRANSFERURI INTRE UNITATI ALE ADMINISTRATIEI PUBLICE - PT PLATA STIMULENTELOR DE INSERTIE PANA LA VARSTA DE TREI ANI AI COPILULUI SI A INDEMNIZATIILOR DE CRESTERE COPIL AF LUNII  MAI 2019</t>
  </si>
  <si>
    <t>PLATA  STIMULENT DE INSERTIE PÂNÃ LA ÎMPLINIREA VÂRSTEI DE 3 ANI AI COPILULUI PENTRU FPSS APARAT PROPRIU MJ PENTRU LUNA  MAI 2019</t>
  </si>
  <si>
    <t>DECONTARI CU PERSONALUL-CREDITE BUGETARE  PLATA STAT INDEMNIZATIE CRESTERE COPIL PÂNÃ LA ÎMPLINIREA VÂRSTEI DE 2 ANI PENTRU FPSS APARAT PROPRIU PENTRU LUNA MAI 2019</t>
  </si>
  <si>
    <t>CVAL TRANSFERURI ANP, TITLUL VI-  TRANSFERURI INTRE UNITATI ALE ADMINISTRATIEI PUBLICE- PT PLATA TITLUL IX- ASISTENTA SOCIALA- AJUTOARE SOCIALE IN NATURA- PLATA CHELTUIELILOR DE TRANSPORT IN CAZUL INTERNARII IN SPITALE, TRANSPORT, CENTRE DE REFACERE A CAPACITATII DE EFORT CF ART 6 ALIN 1 LIT DIN HG 1398/2007, IUNIE 2019</t>
  </si>
  <si>
    <t>RECLAMANT  CONFORM DOSARULUI 8716/2/2018</t>
  </si>
  <si>
    <t xml:space="preserve">PLATA  CHELT.JUDECATORESTI   DAUNE MORALE IN BAZA SENTINTEI CIVILE NR.1142/30.03.2017 </t>
  </si>
  <si>
    <t>CONTERA MEDIA</t>
  </si>
  <si>
    <t>PLATA    C/V FF.574/29.05.2019,  TRADUCERI AUTORIZATE LB.ENGLEZA LUNA MAI 2019</t>
  </si>
  <si>
    <t xml:space="preserve">PLATA    C/V FF.571/27.05.2019 ,  TRADUCERI AUTORIZATE LB.ENGLEZA LUNA  MAI  2019 </t>
  </si>
  <si>
    <t xml:space="preserve">PFA DAN BALTARIU  </t>
  </si>
  <si>
    <t xml:space="preserve">PLATA VIRAMENT F.F.323/29.05.2019  TRADUCERI AUTORIZATE LIMBA FRANCEZA LUNA MAI 2019 </t>
  </si>
  <si>
    <t xml:space="preserve">CLASS TRANSLATIONS STAR </t>
  </si>
  <si>
    <t xml:space="preserve">PLATA VIRAMENT F.F.611/24.05.2019 TRADUCERI AUTORIZATE  LIMBA FRANCEZA LUNA MAI 2019 </t>
  </si>
  <si>
    <t>PFA IOANA SITARU</t>
  </si>
  <si>
    <t xml:space="preserve">PLATA VIRAMENT F.F.14/27.05.2019 TRADUCERI AUTORIZATE LIMBA FRANCEZA LUNA  MAI 2019 </t>
  </si>
  <si>
    <t xml:space="preserve">SUPER OPTIMUS  </t>
  </si>
  <si>
    <t>PLATA TRADUCERI AUTORIZATE LIMBA  FRANCEZA LUNA MAI 2019</t>
  </si>
  <si>
    <t>PFA MEHMET ULMIAN</t>
  </si>
  <si>
    <t xml:space="preserve">PLATA TRADUCERI TRADUCERI AUTORIZATE LIMBA FRANCEZA LUNA MAI 2019 </t>
  </si>
  <si>
    <t xml:space="preserve">GALAXI EXPERT </t>
  </si>
  <si>
    <t xml:space="preserve">PLATA TRADUCERI AUTORIZATE LIMBA ROMANA LUNA MAI 2019 </t>
  </si>
  <si>
    <t xml:space="preserve">PLATA  DAUNE MORALE SENTINTA CIVILA NR.1142/30/03/2018 </t>
  </si>
  <si>
    <t xml:space="preserve">INCASARE DE LA BONUS C/VAL COTE PARTI APA,COLECTARE DESEURI ,CONFORM  ADRESEI NR.13/760/27.05.2019 , F.F. 202/27.05.2019 </t>
  </si>
  <si>
    <t xml:space="preserve">PRESTIGE ART &amp; DESIGN </t>
  </si>
  <si>
    <t>PLATA C/VAL  F.F.237/28.05.2019  ACHIZITIONAT  MP 44,72 JALUZELE VERTICALE</t>
  </si>
  <si>
    <t xml:space="preserve">ALIMENTARE CONT PLATA CHELTUIELI DEPLASARI EXTERNE IUNIE  2019 </t>
  </si>
  <si>
    <t xml:space="preserve">INCASARE DE LA  MINISTERUL DEZVOLTARII REGIONALE SI ADMINISTRATIEI C/VAL COTE PARTI UTILITATI INTRETINERE ASCENSOARE, PERIOADA  APRILIE 2019, ADRESA NR 23/2622/30.05.2019 </t>
  </si>
  <si>
    <t>PLATA C/VAL  CHIRIE LOCUINTA PERSONAL CU FUNCTIE DE DEMNITATE PUBLICA LUNII MAI  2019 CF.ART 14^6, ALIN. (2) DIN O.G.NR.101/2011</t>
  </si>
  <si>
    <t>WECO-TRAVEL</t>
  </si>
  <si>
    <t>TRAVEL TIME</t>
  </si>
  <si>
    <t>DANCO PRO</t>
  </si>
  <si>
    <t xml:space="preserve">TRAVEL TIME </t>
  </si>
  <si>
    <t xml:space="preserve"> EXIMTUR  SRL </t>
  </si>
  <si>
    <t xml:space="preserve">PLATA C/VAL  F.F.FET/1909002286/08.05.2019 PLATA  BILETE DE AVION DEPLASARE VIENA,  LA CEA DE- A ZECEA REUNIUNE A GRUPULUI DE EXPERTI GUVERNAMENTALI </t>
  </si>
  <si>
    <t>PLATA C/VAL DIFERENTA  TRANSPORT CU AUTO PERSONAL - DEPLASARE TRIBUNALUL SUCEAVA , PERIOADA 19-24.05.2019</t>
  </si>
  <si>
    <t xml:space="preserve">SERVICE AUTO SERUS  </t>
  </si>
  <si>
    <t>PLATA C/VAL  F.F.10114240/29.05.2019 SERVICII REPARATIE , INLOCUIRE PLACUTE FRANA PENTRU AUTO</t>
  </si>
  <si>
    <t>EUROINS ROMANIA ASIGURARE REASIGURARE SA</t>
  </si>
  <si>
    <t xml:space="preserve">PLATA C/VAL F.F.2723/30.05.2019  ASIGURARE RCA , PENTRU 6 AUTO,  PENTRU 6 LUNI </t>
  </si>
  <si>
    <t xml:space="preserve">COMPANIA NATIONALA POSTA ROMANA SA </t>
  </si>
  <si>
    <t xml:space="preserve">DIRECTIA IMPOZITE SI TAXE LOCALE - SECTOR 5 </t>
  </si>
  <si>
    <t xml:space="preserve">PLATA  ALIMENTARE CONT PLATA CHELTUIELI DEPLASARI EXTERNE IUNIE  2019 </t>
  </si>
  <si>
    <t>EXPERT ÎN DOSARUL 2694/302/2019</t>
  </si>
  <si>
    <t xml:space="preserve">PLATA ONORARIU EXPERT IN DOSARUL NR.2694/302/2019 </t>
  </si>
  <si>
    <t>INCASAT DIFERENTA NEUTILIZATA  CHELTUIELI DE  PROTOCOL IUNIE 2019</t>
  </si>
  <si>
    <t>INCASAT DE LA  INSTITUTUL NATIONAL DE CRIMONOLOGIE  C/VAL COTE PARTI PIESE DE SCHIMB REPARATII ASCENSOR LUNA  FEBRUARIE 2019, ADRESA NR.16/5002/11.06.2019</t>
  </si>
  <si>
    <t xml:space="preserve">INCASAT DE LA  INSTITUTUL NATIONAL DE CRIMONOLOGIE C/VAL COTE PARTI INTRETINERE ASCENSOARE  PERIOADA MARTIE 2019 </t>
  </si>
  <si>
    <t>INCASAT DE LA INSTITUTUL NATIONAL DE CRIMONOLOGIE C/VAL COTE PARTI SALUBRITATE  SI TAXA MUNICUPALA LUNA  MARTIE 2019, ADRESA NR.13/500224.05.2019</t>
  </si>
  <si>
    <t>INCASAT DE LA INSTITUTUL NATIONAL DE CRIMONOLOGIE C/VAL COTE PARTI TAXA MUNICIPALA LUNA  MARTIE 2019, ADRESA NR.13/5002/24.05.2019</t>
  </si>
  <si>
    <t>INCASAT DE LA  INSTITUTUL NATIONAL DE CRIMONOLOGIE C/VAL COTE PARTI INTRETINERE ASCENSOARE  PERIOADA APRILIE 2019, ADRESA NR.15/5002/10.06.2019</t>
  </si>
  <si>
    <t>INCASAT DE LA INSTITUTUL NATIONAL DE CRIMONOLOGIE C/VAL COTE PARTI ENERGIE TERMICA SI ELECTRICA  PERIOADA APRILIE 2019, CONF ADRESEI NR.15/5002/10.06.2019</t>
  </si>
  <si>
    <t>INCASAT DE LA  INSTITUTUL NATIONAL DE CRIMONOLOGIE C/VAL COTE PARTI SALUBRITATE  SI TAXA MUNICUPALA LUNA  APRILIE 2019,   ADRESA NR.16/5002/11.06.2019</t>
  </si>
  <si>
    <t>INCASAT DE LA INSTITUTUL NATIONAL DE CRIMONOLOGIE  C/VAL COTE PARTI TAXA MUNICIPALA LUNA  APRILIE 2019, ADRESA NR.15/5002/10.06.2019</t>
  </si>
  <si>
    <t xml:space="preserve">INSTITUTUL EUROPEAN DIN ROMÂNIA  </t>
  </si>
  <si>
    <t xml:space="preserve">INCASAT DE LA BONUS C/VAL COTE PARTI  ENERGIE  ELECTRICA/TERMICA LUNA APRILIE  2019 </t>
  </si>
  <si>
    <t xml:space="preserve">INCASAT DE LA  BONUS APA PENTRU LUNA APRILIE 2019 </t>
  </si>
  <si>
    <t>INCASAT DE LA BONUS C/VAL COTE PARTI  TAXA MUNICIPALA LUNA APRILIE</t>
  </si>
  <si>
    <t>INCASAT DE LA BONUS C/VAL COTE PARTI  INTRETINERE LIFTURI SI  PARTI COMUNE MUNCITORII,CONFORM  ADRESEI NR.16/760/12.06.2019, F.F.204/12.06.2019,PENTRU  LUNA  APRILIE 2019</t>
  </si>
  <si>
    <t>PLATA CV  DIFERENTA  DECONT ALOCATIE CAZARE HOTEL PARC F.F.27107/15.05.2019, DEPLASARE CAMERA NOTARILOR PUBLICI  ALBA IULIA, PERIOADA  14-15.05.2019</t>
  </si>
  <si>
    <t>PLATA CV  DIFERENTA  DECONT ALOCATIE CAZARE HOTEL PARC F.F.27106/15.05.2019 DEPLASARE CAMERA NOTARILOR PUBLICI  ALBA IULIA, PERIOADA  14-15.05.2019</t>
  </si>
  <si>
    <t xml:space="preserve">TOP SEVEN WEST </t>
  </si>
  <si>
    <t xml:space="preserve">PLATA C/VAL FURNIZARE REVISTE DE SPECIALITATE LUNA MAI 2019 </t>
  </si>
  <si>
    <t>DHL INTERNATIONAL ROMANIA</t>
  </si>
  <si>
    <t>PLATA C/VAL SERVICII CURIER RAPID,PERIOADA 24.05.2019</t>
  </si>
  <si>
    <t xml:space="preserve">COMPANIA NATIONALA POSTA ROMANA  </t>
  </si>
  <si>
    <t>PLATA TRIMITERI CORESPONDENTA MAI 2019</t>
  </si>
  <si>
    <t>ASCENSORUL SA</t>
  </si>
  <si>
    <t xml:space="preserve">PLATA SUPRAVEGHERE A 5 INSTALATII DE RIDICAT DIN DOMENIUL ISCIR, LUNA MAI 2019,  CONFORM CONTRACT  NR.4/104272/2018, </t>
  </si>
  <si>
    <t>AMT POINT GARAGE</t>
  </si>
  <si>
    <t>PLATA  C/VAL F.F.116/03.06.2019-C/VAL SERVICII DE REPARATII PENTRU  AUTO</t>
  </si>
  <si>
    <t xml:space="preserve">ASCENSORUL SA </t>
  </si>
  <si>
    <t>PLATA  SERVICII INTRETINERE LUNARA  A 5 INSTALATII DE RIDICAT IN DOMENIUL ISCIR , PERIOADA MAI 2019,  CONFORM CONTRACT  NR.11/104268/2018/25.03.2019</t>
  </si>
  <si>
    <t>MINISTERUL FINANTELOR PUBLICE</t>
  </si>
  <si>
    <t>PLATA  COTE PARTI CONSUM APA RECE,  PERIOADA 09.04-10.05.2019 PROTOCOL 641082/11.07.2016</t>
  </si>
  <si>
    <t>PLATA DECONT TRANSPORT DEPLASARE BUCURESTI -CRAIOVA SI RETUR 02-03.06.2019</t>
  </si>
  <si>
    <t xml:space="preserve">ADMEDIA CONSULTA </t>
  </si>
  <si>
    <t xml:space="preserve"> AUSTRAL TRADE </t>
  </si>
  <si>
    <t>PLATA 350 BUC CUTII CARTON CU CAPAC SI MANERE PENTRU DEPOZITARE</t>
  </si>
  <si>
    <t xml:space="preserve">MINISTERUL FINANTELOR PUBLICE </t>
  </si>
  <si>
    <t xml:space="preserve">PLATA COTE PARTI ENERGIE ELECTRICA PERIOADA APRILIE 2019 </t>
  </si>
  <si>
    <t xml:space="preserve"> ROMPETROL DOWNSTREAM SA </t>
  </si>
  <si>
    <t xml:space="preserve">RCS &amp; RDS </t>
  </si>
  <si>
    <t>PLATA ABONAMENT RECEPTOR PENTRU PACHET COMPLET DE PROGRAME TV, IUNIE 2019</t>
  </si>
  <si>
    <t>VODAFONE</t>
  </si>
  <si>
    <t>PLATA SERVICII TELEFONIE MOBILA PERIOADA 27.04-26.05.2019</t>
  </si>
  <si>
    <t>CERTISING SA</t>
  </si>
  <si>
    <t xml:space="preserve">PLATA REINNOIRE  2 CERTIFICATE DIGITALE PENTRU SEMNATURA ELECTRONICA PERIOADA IUNIE 2019-IUNIE 2020 </t>
  </si>
  <si>
    <t xml:space="preserve">ILBO ELEKTROMATERIAL </t>
  </si>
  <si>
    <t>PLATA ACHIZITIE ECHIPAMENTE ELECTRICE</t>
  </si>
  <si>
    <t xml:space="preserve">CERTISING </t>
  </si>
  <si>
    <t xml:space="preserve">PLATA REINNOIRE  2 CERTIFICATE DIGITALE PENTRU SEMNATURA ELECTRONICA PERIOADA 07.06.2019-08.06.2022 </t>
  </si>
  <si>
    <t xml:space="preserve">PLATA DECONT TAXA JUDICIARA DE TIMBRU -PENTRU ANULARE ACT ADMINISTRATIV IN DOSARUL 18715/3/2018 </t>
  </si>
  <si>
    <t xml:space="preserve">CENTRUL TERITORIAL DE CALCUL ELECTRONIC </t>
  </si>
  <si>
    <t xml:space="preserve">PLATA SERVICII ACTUALIZARE  BAZA DE DATE PORTAL LEGISLATIV ,PROIECT ,,IMPLEMENTAREA PORTALULUI N-LEX '' LUNA MAI 2019 </t>
  </si>
  <si>
    <t xml:space="preserve">ZAINEA COM SERV </t>
  </si>
  <si>
    <t>PLATA PRESTARI SERVICII ASISTENTA TEHNICA /SOFTWARE,  PENTRU ZBUGET C/S+PERSONAL C/S , PERIOADA MAI 2019</t>
  </si>
  <si>
    <t>CONCEPT ELECTRONICS</t>
  </si>
  <si>
    <t>PLATA SERVICII ACTUALIZARE ANTIVIRUS CU INSTALAREA PRODUSELOR  ANTIVIRUS, MAI 2019</t>
  </si>
  <si>
    <t>PLATA ONORARIU EXPERT  PROVIZORIU ESZTINKA  PAUL, IN DOSARUL 25541/302/2017</t>
  </si>
  <si>
    <t>INCASAT DE LA  MINISTERUL ECONOMIEI C/VAL COTE PARTI ÎNTRETINERE ASCENSOARE LUNA APRILIE 2019 ADRESA NR.25/2622/30.05.2019</t>
  </si>
  <si>
    <t>INCASAT DE LA  MINISTERUL ECONOMIEI LUNA  APRILIE  2019 ADRESA NR.25/2622/30.05.2019</t>
  </si>
  <si>
    <t>INCASAT DE LA  DIRECTIA NATIONALA DE PROBATIUNE C/VAL COTE PARTI CHELTUIELI COMUNE CONSUM ENEGIE ELECTRICA SI TERMICA ,PERIOADA  MARTIE 2019</t>
  </si>
  <si>
    <t xml:space="preserve">INCASAT DE LA  DIRECTIA NATIONALA DE PROBATIUNE  C/VAL  CONSUM COTE PARTI, DISTRIBUTIE APA  +COLECTARE DESEURI LUNA MARTIE 2019 </t>
  </si>
  <si>
    <t>INCASAT  DE LA DIRECTIA NATIONALA DE PROBATIUNE  C/VAL  CONSUM COTE PARTI , ÎNTRETINERE LIFTURI , CURATENIE INTERIOARA  SI SALARII MUNCITORI MFP PARTI COMUNE PERIOADA MARTIE 2019</t>
  </si>
  <si>
    <t xml:space="preserve">INCASAT DE LA DIRECTIA NATIONALA DE PROBATIUNE  C/VAL  COTE PARTI CHELTUIELI COMUNE -TAXA MUNICIPALA APA UZATA,  PENTRU PERIOADA MARTIE 2019 </t>
  </si>
  <si>
    <t>INCASAT DE LA DIRECTIA NATIONALA DE PROBATIUNE  C/VAL COTE PARTI CHELTUIELI COMUNE CONSUM ENEGIE ELECTRICA SI TERMICA ,PERIOADA  APRILIE 2019</t>
  </si>
  <si>
    <t xml:space="preserve">INCASAT DIRECTIA NATIONALA DE PROBATIUNE  C/VAL  CONSUM COTE PARTI , DISTRIBUTIE APA +COLECTARE DESEURI,  PERIOADA APRILIE 2019      </t>
  </si>
  <si>
    <t xml:space="preserve">WEBKO NET CONSULT </t>
  </si>
  <si>
    <t>PLATA C/VAL ACHIZITIONAT PIESE DE SCHIMB PENTRU SERVERELE MINISTERULUI JUSTITIEI</t>
  </si>
  <si>
    <t xml:space="preserve">INDACO  SYSTEMS </t>
  </si>
  <si>
    <t>PLATA SERVICII ACTUALIZARE PROGRAM LEGISLATIV INDACO LEGE5 CF CTR 5/11900/21.02.2019,PERIOADA MAI 2019,  450 UTILIZATORI +50 MONOPOSTURI PREMIUM</t>
  </si>
  <si>
    <t>POPP MARIA RODICA -TRADUCATOR AUTORIZAT</t>
  </si>
  <si>
    <t>PLATA TRADUCERI  AUTORIZ DIN LB. SARBA  LUNA MAI 2019</t>
  </si>
  <si>
    <t>PIRCALAB ADRIANA -TRADUCATOR AUTORIZAT</t>
  </si>
  <si>
    <t>PLATA TRADUCERI  DIN LIMBA GERMANA LUNA MAI 2019</t>
  </si>
  <si>
    <t>INCOLOR ART</t>
  </si>
  <si>
    <t>PLATA TRADUCERI AUTORIZATE  LIMBA  ENGLEZA LUNA  MAI 2019</t>
  </si>
  <si>
    <t xml:space="preserve"> INCOLOR ART</t>
  </si>
  <si>
    <t>PLATA TRADUCERI AUTORIZATE LIMA ENGLEZA  LUNA MAI 2019</t>
  </si>
  <si>
    <t xml:space="preserve">CONTERA MEDIA </t>
  </si>
  <si>
    <t>PLATA TRADUCERI AUTORIZATE LB.ENGLEZA  LUNA MAI 2019</t>
  </si>
  <si>
    <t xml:space="preserve">CIORANU MIOARA - TRADUCATOR </t>
  </si>
  <si>
    <t>PLATA TRADUCERI AUTORIZATE LIMBA FRANCEZA LUNA MAI 2019</t>
  </si>
  <si>
    <t xml:space="preserve">DANCO PRO </t>
  </si>
  <si>
    <t>PLATA  C/VAL  BILET  DE AVION DEPLASARE FRANTA,PERIOADA 03-07.06.2019</t>
  </si>
  <si>
    <t>PLATA C/VAL  BILET  DE AVION DEPLASARE BRUXELLES,PERIOADA 02-03.06.2019</t>
  </si>
  <si>
    <t>PLATA  C/VAL  BILET  DE AVION DEPLASARE LUXERMBURG,PERIOADA 05-06.06.2019</t>
  </si>
  <si>
    <t>PLATA TRADUCERI  LIMBA GERMANA LUNA MAI 2019</t>
  </si>
  <si>
    <t>ECOGREEN CONSTRUCT</t>
  </si>
  <si>
    <t>PLATA C/VAL SERVICII COLECTARE DESEURI MENAJERE + INCHIRIERE CONTAINERE MAI 2019</t>
  </si>
  <si>
    <t>PLATA SERVICII TELEFONIE FIXA  MAI 2019</t>
  </si>
  <si>
    <t xml:space="preserve"> DHL INTERNATIONAL ROMANIA </t>
  </si>
  <si>
    <t>PLATA C/VAL C/VAL  SERVICII CURIER RAPID,PERIOADA 06.06-11.06.2019</t>
  </si>
  <si>
    <t xml:space="preserve"> AMT POINT GARAGE</t>
  </si>
  <si>
    <t>PLATA C/VAL SERVICII DE REPARATII PENTRU  AUTO</t>
  </si>
  <si>
    <t xml:space="preserve">MONITORUL OFICIAL </t>
  </si>
  <si>
    <t>PLATA SERVICII ABONAMENT FURNIZARE ON LINE PRODUS INFORMATIC AUTENTIC -MONITOR PARTEA I, III, IV, LUNA MAI 2019</t>
  </si>
  <si>
    <t xml:space="preserve">AGENTIA NATIONALA DE PRESA "AGERPRES" </t>
  </si>
  <si>
    <t>PLATA  SERVICII MONITORIZARE PRESA SCRISA AUDIO+ VIDEO SITE-URI DE SPECIALITATE MAI  2019</t>
  </si>
  <si>
    <t xml:space="preserve">PENITENCIARUL BUCURESTI JILAVA </t>
  </si>
  <si>
    <t>PLATA MUNCA PRESTATA DE PERSOANE PRIVATE DE LIBERTATE /SERVICII TRANSPORT, LUNA  MAI  2019</t>
  </si>
  <si>
    <t xml:space="preserve">EUROTOTAL COMP </t>
  </si>
  <si>
    <t xml:space="preserve">PLATA  PRESTARI SERVICII CURATENIE SI INTRETINERE  CONFORM CONTRACT 140/13414/2018/24.04.2019 PENTRU LUNA MAI 2019 </t>
  </si>
  <si>
    <t xml:space="preserve">ADMINISTRATIA PATRIMONIULUI PROT DE STAT </t>
  </si>
  <si>
    <t xml:space="preserve">PLATA  INTRETINERE PERIOADA 11.03-10.04 SI 01-23.04.2019, PENTRU IMOBILUL DIN STADA POLONA NR.3-5, SECTOR 1 </t>
  </si>
  <si>
    <t xml:space="preserve">RECLAMANT ÎN DOSARUL 5156/117/2016 </t>
  </si>
  <si>
    <t>PLATA CHELTUIELI DE JUDECATA CONFORM DECIZIEI CIVILE NR.434/2018-A ÎN DOSARUL 5156/117/2016</t>
  </si>
  <si>
    <t xml:space="preserve"> MINISTERUL FINANTELOR PUBLICE </t>
  </si>
  <si>
    <t xml:space="preserve">PLATA  C/VAL  COTE PARTI CONSUM SALARII PARTI COMUNE -PUNCT TERNIC  LUNA MAI 2019   </t>
  </si>
  <si>
    <t xml:space="preserve">PLATA C/VAL AVANS DEPLASARE BRASOV CU TRENUL, PERIOADA 30.06-05.07.2019, PARTICIPAREA LA PROGRAMUL DE FORMARE PROFESIONALA CONTINUA PENTRU ANUL 2019 </t>
  </si>
  <si>
    <t xml:space="preserve">PLATA C/VAL AVANS DEPLASARE BRASOV CU AUTO PERSONAL  , PERIOADA 30.06-05.07.2019, PARTICIPAREA LA PROGRAMUL DE FORMARE PROFESIONALA CONTINUA PENTRU ANUL 2019 </t>
  </si>
  <si>
    <t xml:space="preserve">SERVICIUL DE TELECOMUNICATII   SPECIALE </t>
  </si>
  <si>
    <t xml:space="preserve">PLATA SERVICII DE TELECOMUNICATII SPECIALE C/VAL LUNA MAI 2019 </t>
  </si>
  <si>
    <t>PLATA C/VAL CHIRIE LOCUINTA PERSONAL CU FUNCTIE DEMNITATE PUBLICA , CONF ART 14^ 6, ALINEAT (2) DIN O.G.NR.101/2011,LUNA IUNIE 2019</t>
  </si>
  <si>
    <t>ADMINISTRATIA PATRIMONIULUI PROT DE STAT</t>
  </si>
  <si>
    <t>PLATA CONSUM GAZE 23.04.2019</t>
  </si>
  <si>
    <t>TERRANOVA GROUP</t>
  </si>
  <si>
    <t>PLATA C/VAL ACHIZITII  SPALAT AUTO (EXTERIOR -INTERIOR) PENTRU  19 AUTO , LUNA MAI 2019</t>
  </si>
  <si>
    <t>AUTO LEADER EXPIM</t>
  </si>
  <si>
    <t xml:space="preserve">PLATA C/VAL ACHIZITIONAT COVORASE AUTO </t>
  </si>
  <si>
    <t>PLATA  C/VAL BILET  DE AVION DEPLASARE LUXERMBURG,PERIOADA06.06.2019</t>
  </si>
  <si>
    <t>PLATA  ACHIZITIONAT COMPRESOR</t>
  </si>
  <si>
    <t>INCASAT  DE LA MINISTERUL DEZVOLTARII REGIONALE SI ADMINISTRATIEI   C/VAL COTE PARTI UTILITATI INTRETINERE ASCENSOARE, PERIOADA  MAI 2019</t>
  </si>
  <si>
    <t>INCASAT DE LA MINISTERUL DEZVOLTARII REGIONALE SI ADMINISTRATIEI   C/VAL COTE PARTI UTILITATI COLECTARE DESEURI, PERIOADA MAI 2019</t>
  </si>
  <si>
    <t>INCASAT  DE LA DIRECTIA NATIONALA DE PROBATIUNE C/VAL  CONSUM COTE PARTI, ÎNTRETINERE LIFTURI, CURATENIE INTERIOARA  SI SALARII MUNCITORI MFP PARTI COMUNE PERIOADA APRILIE 2019</t>
  </si>
  <si>
    <t>INCASAT  DE LA MINISTERUL AFACERILOR EXTERNE PENTRU PARTICIPAREA DELEGATIILOR ROMANI LA REUNIUNILE CONSILIULUI  EUROPEAN SI ALE FORMATIUNILOR CONSILIULUI UNIUNII EUROPENE, PERIOADA  FEBRUARIE-MAI 2020</t>
  </si>
  <si>
    <t xml:space="preserve">DAL TRAVEL </t>
  </si>
  <si>
    <t>PLATA SERVICII CAZARE DEPLASARE IASI, PERIOADA 30.05-01.06.2019</t>
  </si>
  <si>
    <t>TAROM SA</t>
  </si>
  <si>
    <t>PLATA C/VAL BILET DE AVION DEPLASARE IASI PENTRU D-NUL HAGIMA OVIDIU, PERIOADA 30.05-02.06.2019</t>
  </si>
  <si>
    <t>PLATA BILETE DE AVION DEPLASARE IASI,   PERIOADA 30.05-01.06.2019</t>
  </si>
  <si>
    <t>PLATA C/VAL  DECONT ACHIZITIONAT 10 SET REZERVE  STILOU</t>
  </si>
  <si>
    <t>PLATA C/VAL  DECONT ACHIZITIONAT GEAM SI SUPORT APARAT AER CONDITIONAT</t>
  </si>
  <si>
    <t xml:space="preserve">CORPORATION SITUATII DE URGENTA </t>
  </si>
  <si>
    <t>PLATA AHIZITIONAT SERVICII  DE VERIFICARE /REINCARCARE STINGATOARE -57 TIP P6/19-TIP 1/1-TIP 50</t>
  </si>
  <si>
    <t>PLATA PUBLICARE IN MO PIV -A TABEL EXPERTI CRIMINALISTIC , CONF OG.75/2000</t>
  </si>
  <si>
    <t>PLATA TRADUCERI AUTORIZATE LIMBA ENGLEZA  LUNA MAI 2019</t>
  </si>
  <si>
    <t xml:space="preserve">COMPANIA NATIONALA POSTA ROMANA </t>
  </si>
  <si>
    <t>PLATA ACHIZITIONAT SERVICII CURIERAT PRIORIPOST, PERIOADA 17-18.04.2019</t>
  </si>
  <si>
    <t>SRAC CERT</t>
  </si>
  <si>
    <t xml:space="preserve">PLATA SERVICII AUDIT DE CERTIFICARE SISTEM MANAGEMENT AL CALITATII DE CONFORMITATE CU SR EN ISO 9001 , </t>
  </si>
  <si>
    <t>GILMAR SRL</t>
  </si>
  <si>
    <t xml:space="preserve">PLATA SERVICII  REVIZIE 147 APARATE DE AER CONDITIONAT DIN CADRUL MINISTERULUI JUSTITIEI </t>
  </si>
  <si>
    <t xml:space="preserve">Total </t>
  </si>
  <si>
    <t xml:space="preserve">CHELTUIELI PROTOCOL PENTRU REUNIUNEA GRUPULUI DE LUCRU PENTRU ELABORAREA ACTULUI NORMATIV DE ASIGURARE A APLICARII REGULAMENTULUI UE </t>
  </si>
  <si>
    <t xml:space="preserve">SUMA NEUTILIZATA AFERENTĂ  DEPLASE EXTERNA - BELGIA </t>
  </si>
  <si>
    <t xml:space="preserve"> AVANS NEUTILIZAT AFERENT DEPLASARE  TRIBUNALUL  IASI,  PERIOADA 30.05-02.06.2019</t>
  </si>
  <si>
    <t>INCASARE DE LA  BONUS SRL C/VAL COTE PARTI APA,COLECTARE DESEURI ,CONFORM  ADRESEI NR.13/760/27.05.2019, F.F. 202/27.05.2019, PENTRU  LUNA  MARTIE 2019</t>
  </si>
  <si>
    <t>INCASAT DE LA  MINISTERUL DEZVOLTARII REGIONALE SI ADMINISTRATIEI C/VAL COTE PARTI UTILITATI COLECTARE DESEURI, PERIOADA APRILIE2019, ADRESA NR 23/2622/30.05.2019</t>
  </si>
  <si>
    <t>PLATA CV F.F.WTFP NR.84942/09.05.2019-BILETE DE AVION DEPLASARE TIMISOARA, PERIOADA 20-29.05.2019</t>
  </si>
  <si>
    <t>PLATA C/VAL   F.F.SERIA T.T. NR.130295 /15.05.2019   BILETE DE AVION DEPLASARE NEY YORK, PERIOADA 27.05-02.06.2019</t>
  </si>
  <si>
    <t>PLATA  C/VAL  DKO/103650/24.05.21019 , C/VAL  BILET  DE AVION DEPLASARE  OLANDA -  AMSTERDAM, PERIOADA 22-24.05.2019</t>
  </si>
  <si>
    <t>PLATA C/VAL   F.F.SERIA T.T. NR.130968/21.05.2019-   BILETE DE AVION DEPLASARE VIENA, PERIOADA 29.05.2019-01.06.2019</t>
  </si>
  <si>
    <t>AVANS CAZARE-TRANSPORT DEPLASARE  CONSTANTA  PERIOADA 10-14.06.2019</t>
  </si>
  <si>
    <t xml:space="preserve">AVANS DEPLASARE  INTERNA  CAZARE-TRANSPORT   CONSTANTA   </t>
  </si>
  <si>
    <t xml:space="preserve">ALIMENTARE CONT BCR  PENTRU CHETUIELI DEPLASARI EXTERNE </t>
  </si>
  <si>
    <t>RECUPERARE DEPASIRI PLAFON CHELTUIELI TELEFONIE MOBILA, SERVICII TELEFONIE MOBILA, PERIOADA 27.03-26.04.2019</t>
  </si>
  <si>
    <t xml:space="preserve">PLATA DIFERENTA DECONT ACHIZIȚIE PASAPORT ELECTRONIC </t>
  </si>
  <si>
    <t>PLATA TAXA  JUDICIARA DE TIMBRU IN DOSARELE 1219/312/2018 AL JUDECATORIA SLOBOZIEI NR.9608/288/2018 AL JUDECATORIEI RÂMNICUL VÂLCEA</t>
  </si>
  <si>
    <t xml:space="preserve">SUMA  INCASATA ERONAT DE MINISTERUL JUSTIȚIEI REPREZENTAND TAXA CHELTUIELI JUDICIARE </t>
  </si>
  <si>
    <t>PLATA TAXA  JUDICIARA DE TIMBRU RECURS INALTA CURTE DE CASATIE SI JUSTITIE</t>
  </si>
  <si>
    <t>AVANS  DEPLASARE  INTERNA CAZARE-TRANSPORT   LA IASI,  PERIOADA INCEPIND CU 18.06.2019</t>
  </si>
  <si>
    <t>INCASAT DE LA INSTITUTUL NATIONAL DE CRIMONOLOGIE C/VAL COTE PARTI ENERGIE TERMICA SI ELECTRICA  PERIOADA MAI 2019 , CF. ADRESA NR.13/5002/24.05.2019</t>
  </si>
  <si>
    <t>PLATA C/VAL F.F.201921/22.05.2019, TAXÃ CURS  DE  FORMARE PROFESIONALA ,, DIPLOMATIE SI PROTOCOL '', PERIOADA 28-29.05.2019</t>
  </si>
  <si>
    <t>INCASAT DIFERENTA NEUTILIZATA  CAMERA EXECUTORILOR JUDECATORESTI  CONSTANTA PERIOADA 10-14.06.2019</t>
  </si>
  <si>
    <t>RECUPERARE CVAL BILETE DE AVION DEPLASARE BRUXELLES,   PERIOADA 6.-08.05.2019</t>
  </si>
  <si>
    <t xml:space="preserve"> AVANS DEPLASARE INTERNA - TRANSPORT CU AUTO PERSONAL TRIB. TULCEA, PERIOADA  24.06-28.06.2019</t>
  </si>
  <si>
    <t>PLATA COTA PARTE TAXA MUNICIPALA, PERIOADA  09.04.2019-10.05.2019, PROTOCOL NR.641082/11.07.2019</t>
  </si>
  <si>
    <t xml:space="preserve">PLATA 100 BUC CARTI DE VIZITA </t>
  </si>
  <si>
    <t>PLATA ALIMENTARE CARBURANTI PE BAZA DE CARDURI, LUNA  MAI</t>
  </si>
  <si>
    <t xml:space="preserve">AVANS TAXA DRUM (8 ROVINIETE) SI INMATRICULARE 8  AUTOVEHICULE DACIA LOGAN </t>
  </si>
  <si>
    <t xml:space="preserve">MAGISTRAT  DE LEGATURA FRANTA </t>
  </si>
  <si>
    <t xml:space="preserve"> PLATA CHELTUIELI CU INTRETINERE LOCUINTA FRANTA, LUNA IUNIE 2019 </t>
  </si>
  <si>
    <t>ASISTENT AL MEMBRULUI NATIONAL ROMAN LA EUROJUST</t>
  </si>
  <si>
    <t xml:space="preserve"> CHELTUIELI CU INTRETINERE LOCUINTA HAGA, LUNA MAI 2019</t>
  </si>
  <si>
    <t>PERSONAL CU FUNCTIE DEMNITATE PUBLICA</t>
  </si>
  <si>
    <t>PLATA C/VAL CHIRIE LOCUINTA, CONF ART 14^ 6, ALINEAT (2) DIN O.G.NR.101/2011,LUNA IUNIE 2019</t>
  </si>
  <si>
    <t>PERSONAL CU FUNCTIE DE DEMNITATE PUBLICA</t>
  </si>
  <si>
    <t xml:space="preserve"> C/VAL  CHIRIE LOCUINTA, LUNILE MARTIE, APRILIE MAI 2019 CF.ART 14^6, ALIN. (2) DIN O.G.NR.101/2011</t>
  </si>
  <si>
    <t>ASOCIATIA DE PROPRIETARI BLOC v 53</t>
  </si>
  <si>
    <t xml:space="preserve"> CHELTUIELI DE INTRETINERE PENTRU LOCUINTELE DE SERVICIU SITUATE IN BUCURESTI, CALEA 13 SEPTEMBRIE, NR.224, BL. V53, SC 1, NEREPARTIZATE IN LUNILE IANUARIE 2019 SI FEBRUARIE  2019</t>
  </si>
  <si>
    <t>RENAULT COMMERCIAL ROUMANIE S.R.L.</t>
  </si>
  <si>
    <t xml:space="preserve">CONTRAVALOARE ACHIZITIE 241 AUTOTURISME PENTRU PARCUL AUTO AL MINISTERULUI JUSTITIEI-AP PROPRIU AL INSTANTELOR JUDECATORESTI DIN SUBORDINE </t>
  </si>
  <si>
    <t>MINISTERUL JUSTITIEI- Aparat propriu</t>
  </si>
  <si>
    <t>TITLUL 55 ,,Contribuții și cotizații la organisme internaționale"</t>
  </si>
  <si>
    <t>BANCA COMERCIALĂ ROMANA</t>
  </si>
  <si>
    <t>Total</t>
  </si>
  <si>
    <t>01-30.06.2019</t>
  </si>
  <si>
    <t>cval alimentare cont BCR pentru plata  comisioane  in cadrul  MFN 2014-2021, 15% FN-</t>
  </si>
  <si>
    <t>cval alimentare cont BCR pentru plata comisioane in cadrul FBPR, MFN 2014-2021, 15% FN</t>
  </si>
  <si>
    <t>INCASAT  DE LA MINISTERUL AFACERILOR EXTERNE CVAL CHELTUIELI PARTICIPARE DELEGATII ROMANI LA REUNIUNILE CONSILIULUI  EUROPEAN SI ALE FORMATIUNILOR CONSILIULUI UNIUNII EUROPENE, PERIOADA  FEBRUARIE-MAI 2019</t>
  </si>
  <si>
    <t>10.01.01</t>
  </si>
  <si>
    <t>PLATA SALARII</t>
  </si>
  <si>
    <t>VIRAT RETINERI  DIN SALARII - VIRAT RETINERI  SALARIATI LA BUG ASIG SOCIALE SI BUG.DE STAT</t>
  </si>
  <si>
    <t>VIRAT RETINERI  DIN SALARII - POPRIRI, PENSII FACULTATIVE, COTIZATII</t>
  </si>
  <si>
    <t xml:space="preserve">AVANS CONCEDIU ODIHNA </t>
  </si>
  <si>
    <t>ALIMENTARE CONT VALUTA SALARIU</t>
  </si>
  <si>
    <t>SUBTOTAL 10.01.01</t>
  </si>
  <si>
    <t>10.01.05</t>
  </si>
  <si>
    <t>PLATA SALARII, VIRAT RETINERI  SALARIATI LA BUG ASIG SOCIALE SI BUG.DE STAT</t>
  </si>
  <si>
    <t>SUBTOTAL10.01.05</t>
  </si>
  <si>
    <t>10.01.06</t>
  </si>
  <si>
    <t>SUBTOTAL 10.01.06</t>
  </si>
  <si>
    <t>10.01.13</t>
  </si>
  <si>
    <t xml:space="preserve">INCASARE DIFERENTA DIURNA DEPLASARE INTERNA </t>
  </si>
  <si>
    <t xml:space="preserve">PLATA DIURNA DEPLASARE INTERNA </t>
  </si>
  <si>
    <t xml:space="preserve">ALIMENTARE CONT VALUTA DEPLASARI EXTERNE </t>
  </si>
  <si>
    <t>SUBTOTAL 10.01.13</t>
  </si>
  <si>
    <t>10.01.14</t>
  </si>
  <si>
    <t xml:space="preserve"> INDEMNIZATIE DETASARE </t>
  </si>
  <si>
    <t>SUBTOTAL 10.01.14</t>
  </si>
  <si>
    <t>10.01.15</t>
  </si>
  <si>
    <t xml:space="preserve"> PLATA DECONT TRANSPORT </t>
  </si>
  <si>
    <t>SUBTOTAL 10.01.15</t>
  </si>
  <si>
    <t>10.01.16.</t>
  </si>
  <si>
    <t>PLATA DECONTURI CHIRII</t>
  </si>
  <si>
    <t>ALIMENTARE CONT VALUTA PLATA CHIRII MAGISTRAT DETASAT</t>
  </si>
  <si>
    <t>SUBTOTAL 10.01.16</t>
  </si>
  <si>
    <t>10.01.17.</t>
  </si>
  <si>
    <t xml:space="preserve">PLATA INDEMNIZATIE DE HRANA </t>
  </si>
  <si>
    <t xml:space="preserve"> VIRAT RETINERI  SALARIATI LA BUG ASIG SOCIALE SI BUG.DE STAT</t>
  </si>
  <si>
    <t>VIRAT RETINERI  SALARIATI LA BUG ASIG SOCIALE SI BUG.DE STAT</t>
  </si>
  <si>
    <t>SUBTOTAL 10.01.17</t>
  </si>
  <si>
    <t>10.01.30.</t>
  </si>
  <si>
    <t xml:space="preserve">PLATA  CONCEDII MEDICALE SUPORTATE DIN FNUASS </t>
  </si>
  <si>
    <t>PLATA   LA BUG DE STAT CONTRIB  25%  CAS ANGAJAT</t>
  </si>
  <si>
    <t>PLATA   LA BUG  ASIG SOCIALE CONTRIB  10%  CASS ANGAJAT</t>
  </si>
  <si>
    <t xml:space="preserve">PLATA DECONTURI TRANSPORT </t>
  </si>
  <si>
    <t>ALIMENTARE CONT VALUTA  ALTE DREPTURI PT. MAGISTRAT DE LEGATURA</t>
  </si>
  <si>
    <t>ALIMENTARE CONT VALUTA  ALTE DREPTURI PT.  MAGISTRAT DETASAT EUROJUST</t>
  </si>
  <si>
    <t>ALIMENTARE CONT VALUTA  ALTE DREPTURI PT. MAGISTRAT DETASAT EUROJUST</t>
  </si>
  <si>
    <t>SUBTOTAL 10.01.30</t>
  </si>
  <si>
    <t>TOTAL ART. 10.01</t>
  </si>
  <si>
    <t>10.02.02</t>
  </si>
  <si>
    <t xml:space="preserve">PLATA NORMA HRANA </t>
  </si>
  <si>
    <t>SUBTOTAL 10.02.02</t>
  </si>
  <si>
    <t>10.02.03</t>
  </si>
  <si>
    <t>PLATA  ECHIPAMENT F.P.S.S.</t>
  </si>
  <si>
    <t>SUBTOTAL 10.02.03</t>
  </si>
  <si>
    <t>10.02.06.</t>
  </si>
  <si>
    <t xml:space="preserve">PLATA CV  DECONT SERVICII TURISTICE </t>
  </si>
  <si>
    <t xml:space="preserve">PLATA CV  VOUCERE DE VACANTA </t>
  </si>
  <si>
    <t>SUBTOTAL 10.02.06</t>
  </si>
  <si>
    <t>10.02.30</t>
  </si>
  <si>
    <t xml:space="preserve">PLATA DECONTURI MEDICAMENTE </t>
  </si>
  <si>
    <t>SUBTOTAL 10.02.30</t>
  </si>
  <si>
    <t>TOTAL ART. 10.02</t>
  </si>
  <si>
    <t>10.03.01.</t>
  </si>
  <si>
    <t>CONTRIBUTII DE ASIGURARI SOCIALE DE STAT- CAS PT. PLATA INFLATIE  SENTINTE  JUDECATORESTI</t>
  </si>
  <si>
    <t xml:space="preserve">CONTRIBUTII DE ASIGURARI SOCIALE DE STAT- CAS </t>
  </si>
  <si>
    <t>SUBTOTAL 10.03.01</t>
  </si>
  <si>
    <t>10.03.02.</t>
  </si>
  <si>
    <t>CONTRIBUTII DE ASIGURARI DE SOMAJ PT. PLATA INFLATIE  SENTINTE  JUDECATORESTI</t>
  </si>
  <si>
    <t>SUBTOTAL 10.03.02</t>
  </si>
  <si>
    <t>10.03.03.</t>
  </si>
  <si>
    <t>CONTRIBUTII DE ASIGURARI SOCIALE DE SANATATE PT. PLATA INFLATIE  SENTINTE  JUDECATORESTI</t>
  </si>
  <si>
    <t>SUBTOTAL 10.03.03</t>
  </si>
  <si>
    <t>10.03.04.</t>
  </si>
  <si>
    <t xml:space="preserve"> CONTRIBUTII DE ASIGURARI PT. ACCIDENTE DE MUNCA SI BOLI PROFESIONALE  PT. PLATA INFLATIE  SENTINTE  JUDECATORESTI</t>
  </si>
  <si>
    <t>SUBTOTAL 10.03.04</t>
  </si>
  <si>
    <t>10.03.06.</t>
  </si>
  <si>
    <t xml:space="preserve"> CONTRIBUTII  ANGAJATOR - CONTRIBUTII LA FONDUL DE GARANTARE  A CREANTELOR SALARIALE  PT. PLATA INFLATIE  SENTINTE  JUDECATORESTI</t>
  </si>
  <si>
    <t>SUBTOTAL 10.03.06</t>
  </si>
  <si>
    <t>10.03.07.</t>
  </si>
  <si>
    <t xml:space="preserve">PLATA CONTRIBUTII  ANGAJATOR  LA FONDUL DE GARANTARE  A CREANTELOR SALARIALE PT. PLATA SALARII </t>
  </si>
  <si>
    <t>SUBTOTAL 10.03.07</t>
  </si>
  <si>
    <t>TOTAL  ART. 10.03</t>
  </si>
  <si>
    <t>TOTAL TITLUL 10</t>
  </si>
  <si>
    <t>MEGA IMAGE</t>
  </si>
  <si>
    <t xml:space="preserve">CHELTUIELI DE PROTOCOL PENTRU LUNA   IUNIE 2019  </t>
  </si>
  <si>
    <t>PLATA  CHELTUIELI PROTOCOL  IUNIE 2019</t>
  </si>
  <si>
    <t>RECUPERARE CVAL BILETE DE AVION DEPLASARE BRUXELLES,  PERIOADA 07-08.05.2019</t>
  </si>
  <si>
    <t>INCASAT  DE LA DIRECTIA NATIONALA DE PROBATIUNE C/VAL COTE PARTI CHELTUIELI COMUNE -TAXA MUNICIPALA APA UZATA, PENTRU PERIOADA APRILIE 2019</t>
  </si>
  <si>
    <t xml:space="preserve"> ALIMENTARE CONT BCR PENTRU PLATA CONTRIBUTII (CONTRIBUTIA ROMANIEI LA CONFERINTA DE LA HAGA DE DREPT INTERNAT.PRIVAT, DIFERENTA DE 2/3 DIN CONTRIB.RO. LA BUGETUL  GRECO, DIFERENTA DE 2/3 DIN CONTRIB. RO LA BUGETUL COMISIEI DE LA VENETIA PT AN 2019, COMISIOANE AFERENTE PLATII COTIZATIILOR)</t>
  </si>
  <si>
    <t xml:space="preserve">BANCA COMERCIALA ROMÂNA SA </t>
  </si>
  <si>
    <t>perioada 01-30.06.2019</t>
  </si>
  <si>
    <t>MINISTERUL JUSTIŢIEI</t>
  </si>
  <si>
    <t>DIRECŢIA DE IMPLEMENTARE A PROIECTELOR FINANŢATE DIN ÎMPRUMUTURI EXTERNE</t>
  </si>
  <si>
    <t>SITUAŢIE PRIVIND CHELTUIELILE EFECTUATE DIN FONDURI PUBLICE
IN PERIOADA 01.06.2019 - 30.06.2019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</si>
  <si>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</si>
  <si>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</si>
  <si>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</si>
  <si>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</si>
  <si>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Titlu</t>
  </si>
  <si>
    <t>Descriere</t>
  </si>
  <si>
    <t>61.01</t>
  </si>
  <si>
    <t>Decont achizitie rovinieta Alexandru E.</t>
  </si>
  <si>
    <t>Decont chirie luna mai 2019 Spiroiu C.</t>
  </si>
  <si>
    <t>Decont chirie luna mai 2019 Pana A.</t>
  </si>
  <si>
    <t>BUGETUL DE STAT  BUGETELE ASIG.SOC. SI FD.SPEC.  in curs de distribuire</t>
  </si>
  <si>
    <t>Sume din contributia asiguratorie pentru munca in curs de distribuire</t>
  </si>
  <si>
    <t>126-133</t>
  </si>
  <si>
    <t>Salarii aferente lunii mai 2019</t>
  </si>
  <si>
    <t>134</t>
  </si>
  <si>
    <t>Decont inlocuire anvelope Alexandru E.</t>
  </si>
  <si>
    <t>135</t>
  </si>
  <si>
    <t>Serv consultanta tehnica pentru DIPFIE - luna mai. 2019</t>
  </si>
  <si>
    <t>136</t>
  </si>
  <si>
    <t>Achizitie combustibil pentru autoturismele DIPFIE - mai 2019</t>
  </si>
  <si>
    <t>137</t>
  </si>
  <si>
    <t>Serv consultanta tehnica pentru DIPFIE - luna mai 2019</t>
  </si>
  <si>
    <t>138</t>
  </si>
  <si>
    <t>Servicii dirigentie santier supervizare lucrari Palatul de Justitie Prahova - luna mai 2019</t>
  </si>
  <si>
    <t>139</t>
  </si>
  <si>
    <t>Serv consultanta IT pentru DIPFIE - luna aprilie 2019</t>
  </si>
  <si>
    <t>140</t>
  </si>
  <si>
    <t>Serv consultanta IT pentru DIPFIE - luna aprilie 2020</t>
  </si>
  <si>
    <t>141</t>
  </si>
  <si>
    <t>Achiziție echipament IT pentru instanțele de judecată</t>
  </si>
  <si>
    <t>142</t>
  </si>
  <si>
    <t>143</t>
  </si>
  <si>
    <t>Decont deplasare interna Tribunalul Dolj Alexandru E.</t>
  </si>
  <si>
    <t>144</t>
  </si>
  <si>
    <t>Decont deplasare interna Tribunalul Dolj Clinceanu G.</t>
  </si>
  <si>
    <t>145</t>
  </si>
  <si>
    <t>Decont deplasare interna Tribunalul Dolj Pana A.</t>
  </si>
  <si>
    <t>Titlul 71 - Active nefinanciare</t>
  </si>
  <si>
    <t>Servicii asistenta tehnica pentru Palatul de Justiție Prahova în cadrul contractului nr. 28/2008</t>
  </si>
  <si>
    <t>CHELTUIELILE TOTALE EFECTUATE DIN FONDURI PUBLICE IN PERIOADA 
01.01.2019 - 30.06.2019</t>
  </si>
  <si>
    <t>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</si>
</sst>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&quot;lei&quot;"/>
  </numFmts>
  <fonts count="27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0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2"/>
      <name val="Trebuchet MS"/>
      <family val="2"/>
    </font>
    <font>
      <sz val="10"/>
      <color indexed="10"/>
      <name val="Trebuchet MS"/>
      <family val="2"/>
    </font>
    <font>
      <b/>
      <sz val="12"/>
      <color indexed="10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b/>
      <sz val="11"/>
      <color theme="1"/>
      <name val="Trebuchet MS"/>
      <family val="2"/>
    </font>
    <font>
      <b/>
      <sz val="11"/>
      <color indexed="10"/>
      <name val="Trebuchet MS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Trebuchet MS"/>
      <family val="2"/>
    </font>
    <font>
      <b/>
      <u/>
      <sz val="10"/>
      <color indexed="8"/>
      <name val="Trebuchet MS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  <charset val="238"/>
    </font>
    <font>
      <b/>
      <sz val="10"/>
      <color indexed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19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horizontal="left"/>
    </xf>
    <xf numFmtId="0" fontId="5" fillId="0" borderId="0" xfId="0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Continuous" vertical="justify"/>
    </xf>
    <xf numFmtId="0" fontId="5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Border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Continuous" wrapText="1"/>
    </xf>
    <xf numFmtId="0" fontId="13" fillId="0" borderId="0" xfId="0" applyFont="1" applyBorder="1" applyAlignment="1">
      <alignment horizontal="centerContinuous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2" fillId="0" borderId="0" xfId="0" applyFont="1" applyFill="1"/>
    <xf numFmtId="0" fontId="1" fillId="0" borderId="0" xfId="0" applyFont="1" applyAlignment="1"/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Fill="1" applyAlignment="1">
      <alignment vertical="center"/>
    </xf>
    <xf numFmtId="0" fontId="1" fillId="0" borderId="5" xfId="0" applyFont="1" applyBorder="1" applyAlignment="1">
      <alignment wrapText="1"/>
    </xf>
    <xf numFmtId="0" fontId="6" fillId="2" borderId="1" xfId="0" applyFont="1" applyFill="1" applyBorder="1" applyAlignment="1">
      <alignment horizontal="centerContinuous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1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15" fillId="0" borderId="0" xfId="0" applyFont="1"/>
    <xf numFmtId="3" fontId="5" fillId="0" borderId="0" xfId="0" applyNumberFormat="1" applyFont="1"/>
    <xf numFmtId="3" fontId="11" fillId="0" borderId="0" xfId="0" applyNumberFormat="1" applyFont="1"/>
    <xf numFmtId="3" fontId="7" fillId="0" borderId="4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16" fillId="0" borderId="0" xfId="0" applyFont="1"/>
    <xf numFmtId="0" fontId="1" fillId="2" borderId="1" xfId="0" applyFont="1" applyFill="1" applyBorder="1" applyAlignment="1">
      <alignment horizontal="centerContinuous"/>
    </xf>
    <xf numFmtId="4" fontId="1" fillId="0" borderId="1" xfId="0" applyNumberFormat="1" applyFont="1" applyBorder="1"/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14" fontId="1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14" fontId="1" fillId="0" borderId="0" xfId="0" applyNumberFormat="1" applyFont="1" applyFill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" fontId="2" fillId="0" borderId="11" xfId="0" applyNumberFormat="1" applyFont="1" applyBorder="1"/>
    <xf numFmtId="14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4" fontId="2" fillId="0" borderId="5" xfId="0" applyNumberFormat="1" applyFont="1" applyBorder="1" applyAlignment="1">
      <alignment horizontal="center" wrapText="1"/>
    </xf>
    <xf numFmtId="1" fontId="2" fillId="0" borderId="12" xfId="0" applyNumberFormat="1" applyFont="1" applyBorder="1"/>
    <xf numFmtId="164" fontId="5" fillId="0" borderId="1" xfId="0" applyNumberFormat="1" applyFont="1" applyBorder="1"/>
    <xf numFmtId="0" fontId="17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18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4" fontId="15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4" fontId="2" fillId="0" borderId="5" xfId="0" applyNumberFormat="1" applyFont="1" applyBorder="1" applyAlignment="1">
      <alignment horizontal="center" wrapText="1"/>
    </xf>
    <xf numFmtId="14" fontId="2" fillId="0" borderId="5" xfId="0" applyNumberFormat="1" applyFont="1" applyBorder="1"/>
    <xf numFmtId="14" fontId="2" fillId="2" borderId="9" xfId="0" applyNumberFormat="1" applyFont="1" applyFill="1" applyBorder="1"/>
    <xf numFmtId="0" fontId="2" fillId="2" borderId="9" xfId="0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centerContinuous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Border="1"/>
    <xf numFmtId="4" fontId="2" fillId="0" borderId="1" xfId="0" applyNumberFormat="1" applyFont="1" applyBorder="1"/>
    <xf numFmtId="14" fontId="5" fillId="0" borderId="1" xfId="0" applyNumberFormat="1" applyFont="1" applyBorder="1"/>
    <xf numFmtId="14" fontId="5" fillId="0" borderId="0" xfId="0" applyNumberFormat="1" applyFont="1"/>
    <xf numFmtId="4" fontId="5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3" fontId="20" fillId="0" borderId="0" xfId="3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14" fontId="22" fillId="0" borderId="1" xfId="0" applyNumberFormat="1" applyFont="1" applyFill="1" applyBorder="1" applyAlignment="1">
      <alignment horizontal="center" vertical="top" wrapText="1"/>
    </xf>
    <xf numFmtId="4" fontId="23" fillId="0" borderId="1" xfId="3" applyNumberFormat="1" applyFont="1" applyBorder="1" applyAlignment="1">
      <alignment horizontal="right" vertical="top" wrapText="1"/>
    </xf>
    <xf numFmtId="0" fontId="22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43" fontId="23" fillId="0" borderId="1" xfId="3" applyNumberFormat="1" applyFont="1" applyBorder="1" applyAlignment="1">
      <alignment horizontal="center" vertical="top" wrapText="1"/>
    </xf>
    <xf numFmtId="4" fontId="23" fillId="0" borderId="1" xfId="3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center" vertical="top" wrapText="1"/>
    </xf>
    <xf numFmtId="43" fontId="22" fillId="0" borderId="1" xfId="0" applyNumberFormat="1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3" fontId="20" fillId="0" borderId="0" xfId="3" applyFont="1" applyBorder="1" applyAlignment="1">
      <alignment vertical="center" wrapText="1"/>
    </xf>
    <xf numFmtId="0" fontId="20" fillId="0" borderId="0" xfId="0" applyFont="1"/>
    <xf numFmtId="0" fontId="26" fillId="0" borderId="0" xfId="0" applyFont="1" applyBorder="1" applyAlignment="1">
      <alignment horizontal="left" vertical="center" wrapText="1"/>
    </xf>
    <xf numFmtId="4" fontId="1" fillId="0" borderId="0" xfId="0" quotePrefix="1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</cellXfs>
  <cellStyles count="4">
    <cellStyle name="Comma" xfId="3" builtinId="3"/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topLeftCell="A152" zoomScaleNormal="100" workbookViewId="0">
      <selection activeCell="H191" sqref="H191"/>
    </sheetView>
  </sheetViews>
  <sheetFormatPr defaultRowHeight="16.5"/>
  <cols>
    <col min="1" max="1" width="13.5703125" style="1" customWidth="1"/>
    <col min="2" max="2" width="7.7109375" style="1" customWidth="1"/>
    <col min="3" max="3" width="11.7109375" style="1" customWidth="1"/>
    <col min="4" max="4" width="15.5703125" style="3" bestFit="1" customWidth="1"/>
    <col min="5" max="5" width="39.28515625" style="1" customWidth="1"/>
    <col min="6" max="7" width="9.140625" style="1"/>
    <col min="8" max="8" width="8.28515625" style="1" customWidth="1"/>
    <col min="9" max="9" width="7.42578125" style="1" customWidth="1"/>
    <col min="10" max="10" width="7.28515625" style="1" customWidth="1"/>
    <col min="11" max="16384" width="9.140625" style="1"/>
  </cols>
  <sheetData>
    <row r="1" spans="1:5">
      <c r="A1" s="4" t="s">
        <v>0</v>
      </c>
      <c r="B1" s="4"/>
      <c r="C1" s="4"/>
      <c r="D1" s="5"/>
      <c r="E1" s="15"/>
    </row>
    <row r="2" spans="1:5">
      <c r="A2" s="7" t="s">
        <v>30</v>
      </c>
      <c r="B2" s="7"/>
      <c r="C2" s="7"/>
      <c r="D2" s="16"/>
      <c r="E2" s="17"/>
    </row>
    <row r="3" spans="1:5">
      <c r="A3" s="7" t="s">
        <v>31</v>
      </c>
      <c r="B3" s="7"/>
      <c r="C3" s="7"/>
      <c r="D3" s="16"/>
      <c r="E3" s="17"/>
    </row>
    <row r="4" spans="1:5">
      <c r="A4" s="162" t="s">
        <v>48</v>
      </c>
      <c r="B4" s="162"/>
      <c r="C4" s="162"/>
      <c r="D4" s="162"/>
      <c r="E4" s="162"/>
    </row>
    <row r="5" spans="1:5">
      <c r="A5" s="4"/>
      <c r="B5" s="4"/>
      <c r="C5" s="4"/>
      <c r="D5" s="5"/>
      <c r="E5" s="6"/>
    </row>
    <row r="6" spans="1:5" ht="33">
      <c r="A6" s="106" t="s">
        <v>47</v>
      </c>
      <c r="B6" s="106" t="s">
        <v>2</v>
      </c>
      <c r="C6" s="106" t="s">
        <v>3</v>
      </c>
      <c r="D6" s="107" t="s">
        <v>4</v>
      </c>
      <c r="E6" s="106" t="s">
        <v>5</v>
      </c>
    </row>
    <row r="7" spans="1:5">
      <c r="A7" s="143" t="s">
        <v>290</v>
      </c>
      <c r="B7" s="11">
        <v>1866</v>
      </c>
      <c r="C7" s="157">
        <v>43621</v>
      </c>
      <c r="D7" s="158">
        <v>300</v>
      </c>
      <c r="E7" s="144" t="s">
        <v>295</v>
      </c>
    </row>
    <row r="8" spans="1:5">
      <c r="A8" s="143" t="s">
        <v>290</v>
      </c>
      <c r="B8" s="11">
        <v>1864</v>
      </c>
      <c r="C8" s="157">
        <v>43621</v>
      </c>
      <c r="D8" s="158">
        <v>1371.4</v>
      </c>
      <c r="E8" s="144" t="s">
        <v>295</v>
      </c>
    </row>
    <row r="9" spans="1:5">
      <c r="A9" s="143" t="s">
        <v>290</v>
      </c>
      <c r="B9" s="11">
        <v>1437</v>
      </c>
      <c r="C9" s="157">
        <v>43623</v>
      </c>
      <c r="D9" s="151">
        <f>17795-700</f>
        <v>17095</v>
      </c>
      <c r="E9" s="144" t="s">
        <v>295</v>
      </c>
    </row>
    <row r="10" spans="1:5">
      <c r="A10" s="143" t="s">
        <v>290</v>
      </c>
      <c r="B10" s="11">
        <v>1770</v>
      </c>
      <c r="C10" s="157">
        <v>43623</v>
      </c>
      <c r="D10" s="158">
        <v>2510747</v>
      </c>
      <c r="E10" s="144" t="s">
        <v>291</v>
      </c>
    </row>
    <row r="11" spans="1:5" ht="49.5">
      <c r="A11" s="143" t="s">
        <v>290</v>
      </c>
      <c r="B11" s="68">
        <v>1795</v>
      </c>
      <c r="C11" s="159">
        <v>43623</v>
      </c>
      <c r="D11" s="127">
        <v>878821</v>
      </c>
      <c r="E11" s="144" t="s">
        <v>292</v>
      </c>
    </row>
    <row r="12" spans="1:5" ht="49.5">
      <c r="A12" s="143" t="s">
        <v>290</v>
      </c>
      <c r="B12" s="68">
        <v>1795</v>
      </c>
      <c r="C12" s="159">
        <v>43623</v>
      </c>
      <c r="D12" s="127">
        <v>347868</v>
      </c>
      <c r="E12" s="144" t="s">
        <v>292</v>
      </c>
    </row>
    <row r="13" spans="1:5" ht="49.5">
      <c r="A13" s="143" t="s">
        <v>290</v>
      </c>
      <c r="B13" s="68">
        <v>1795</v>
      </c>
      <c r="C13" s="159">
        <v>43623</v>
      </c>
      <c r="D13" s="127">
        <v>225271</v>
      </c>
      <c r="E13" s="144" t="s">
        <v>292</v>
      </c>
    </row>
    <row r="14" spans="1:5" ht="38.25" customHeight="1">
      <c r="A14" s="143" t="s">
        <v>290</v>
      </c>
      <c r="B14" s="68">
        <v>1768</v>
      </c>
      <c r="C14" s="159">
        <v>43623</v>
      </c>
      <c r="D14" s="127">
        <v>1549</v>
      </c>
      <c r="E14" s="144" t="s">
        <v>293</v>
      </c>
    </row>
    <row r="15" spans="1:5" ht="32.25" customHeight="1">
      <c r="A15" s="143" t="s">
        <v>290</v>
      </c>
      <c r="B15" s="68">
        <v>1769</v>
      </c>
      <c r="C15" s="159">
        <v>43623</v>
      </c>
      <c r="D15" s="127">
        <v>150</v>
      </c>
      <c r="E15" s="144" t="s">
        <v>293</v>
      </c>
    </row>
    <row r="16" spans="1:5" ht="36.75" customHeight="1">
      <c r="A16" s="143" t="s">
        <v>290</v>
      </c>
      <c r="B16" s="11">
        <v>1771</v>
      </c>
      <c r="C16" s="157">
        <v>43623</v>
      </c>
      <c r="D16" s="158">
        <v>8826</v>
      </c>
      <c r="E16" s="144" t="s">
        <v>293</v>
      </c>
    </row>
    <row r="17" spans="1:5">
      <c r="A17" s="143" t="s">
        <v>290</v>
      </c>
      <c r="B17" s="11">
        <v>1</v>
      </c>
      <c r="C17" s="157">
        <v>43626</v>
      </c>
      <c r="D17" s="158">
        <v>7656</v>
      </c>
      <c r="E17" s="144" t="s">
        <v>291</v>
      </c>
    </row>
    <row r="18" spans="1:5">
      <c r="A18" s="143" t="s">
        <v>290</v>
      </c>
      <c r="B18" s="11">
        <v>2</v>
      </c>
      <c r="C18" s="157">
        <v>43626</v>
      </c>
      <c r="D18" s="158">
        <v>3893</v>
      </c>
      <c r="E18" s="144" t="s">
        <v>291</v>
      </c>
    </row>
    <row r="19" spans="1:5">
      <c r="A19" s="143" t="s">
        <v>290</v>
      </c>
      <c r="B19" s="11">
        <v>3</v>
      </c>
      <c r="C19" s="157">
        <v>43626</v>
      </c>
      <c r="D19" s="158">
        <v>1500</v>
      </c>
      <c r="E19" s="144" t="s">
        <v>291</v>
      </c>
    </row>
    <row r="20" spans="1:5">
      <c r="A20" s="143" t="s">
        <v>290</v>
      </c>
      <c r="B20" s="11">
        <v>4</v>
      </c>
      <c r="C20" s="157">
        <v>43626</v>
      </c>
      <c r="D20" s="158">
        <v>4989</v>
      </c>
      <c r="E20" s="144" t="s">
        <v>291</v>
      </c>
    </row>
    <row r="21" spans="1:5">
      <c r="A21" s="143" t="s">
        <v>290</v>
      </c>
      <c r="B21" s="11">
        <v>5</v>
      </c>
      <c r="C21" s="157">
        <v>43626</v>
      </c>
      <c r="D21" s="158">
        <v>1903</v>
      </c>
      <c r="E21" s="144" t="s">
        <v>291</v>
      </c>
    </row>
    <row r="22" spans="1:5">
      <c r="A22" s="143" t="s">
        <v>290</v>
      </c>
      <c r="B22" s="11">
        <v>6</v>
      </c>
      <c r="C22" s="157">
        <v>43626</v>
      </c>
      <c r="D22" s="158">
        <v>2196</v>
      </c>
      <c r="E22" s="144" t="s">
        <v>291</v>
      </c>
    </row>
    <row r="23" spans="1:5">
      <c r="A23" s="143" t="s">
        <v>290</v>
      </c>
      <c r="B23" s="11">
        <v>6</v>
      </c>
      <c r="C23" s="157">
        <v>43626</v>
      </c>
      <c r="D23" s="158">
        <v>2196</v>
      </c>
      <c r="E23" s="144" t="s">
        <v>291</v>
      </c>
    </row>
    <row r="24" spans="1:5">
      <c r="A24" s="143" t="s">
        <v>290</v>
      </c>
      <c r="B24" s="11">
        <v>7</v>
      </c>
      <c r="C24" s="157">
        <v>43626</v>
      </c>
      <c r="D24" s="158">
        <v>1408</v>
      </c>
      <c r="E24" s="144" t="s">
        <v>291</v>
      </c>
    </row>
    <row r="25" spans="1:5">
      <c r="A25" s="143" t="s">
        <v>290</v>
      </c>
      <c r="B25" s="11">
        <v>9</v>
      </c>
      <c r="C25" s="157">
        <v>43626</v>
      </c>
      <c r="D25" s="158">
        <v>439</v>
      </c>
      <c r="E25" s="144" t="s">
        <v>291</v>
      </c>
    </row>
    <row r="26" spans="1:5">
      <c r="A26" s="143" t="s">
        <v>290</v>
      </c>
      <c r="B26" s="11">
        <v>1937</v>
      </c>
      <c r="C26" s="157">
        <v>43630</v>
      </c>
      <c r="D26" s="158">
        <v>16824</v>
      </c>
      <c r="E26" s="144" t="s">
        <v>294</v>
      </c>
    </row>
    <row r="27" spans="1:5">
      <c r="A27" s="143" t="s">
        <v>290</v>
      </c>
      <c r="B27" s="11">
        <v>1937</v>
      </c>
      <c r="C27" s="157">
        <v>43630</v>
      </c>
      <c r="D27" s="158">
        <v>2459</v>
      </c>
      <c r="E27" s="144" t="s">
        <v>294</v>
      </c>
    </row>
    <row r="28" spans="1:5">
      <c r="A28" s="143" t="s">
        <v>290</v>
      </c>
      <c r="B28" s="11">
        <v>1938</v>
      </c>
      <c r="C28" s="157">
        <v>43630</v>
      </c>
      <c r="D28" s="158">
        <v>8153</v>
      </c>
      <c r="E28" s="144" t="s">
        <v>294</v>
      </c>
    </row>
    <row r="29" spans="1:5">
      <c r="A29" s="143" t="s">
        <v>290</v>
      </c>
      <c r="B29" s="11">
        <v>2011</v>
      </c>
      <c r="C29" s="157">
        <v>43644</v>
      </c>
      <c r="D29" s="158">
        <v>7000</v>
      </c>
      <c r="E29" s="144" t="s">
        <v>294</v>
      </c>
    </row>
    <row r="30" spans="1:5">
      <c r="A30" s="145" t="s">
        <v>296</v>
      </c>
      <c r="B30" s="145"/>
      <c r="C30" s="145"/>
      <c r="D30" s="146">
        <f>SUM(D7:D29)</f>
        <v>4052614.4</v>
      </c>
      <c r="E30" s="147"/>
    </row>
    <row r="31" spans="1:5">
      <c r="A31" s="143" t="s">
        <v>297</v>
      </c>
      <c r="B31" s="11">
        <v>1777</v>
      </c>
      <c r="C31" s="157">
        <v>43623</v>
      </c>
      <c r="D31" s="158">
        <v>200215</v>
      </c>
      <c r="E31" s="144" t="s">
        <v>291</v>
      </c>
    </row>
    <row r="32" spans="1:5" ht="49.5">
      <c r="A32" s="143" t="s">
        <v>297</v>
      </c>
      <c r="B32" s="68">
        <v>1794</v>
      </c>
      <c r="C32" s="159">
        <v>43623</v>
      </c>
      <c r="D32" s="127">
        <v>209593</v>
      </c>
      <c r="E32" s="144" t="s">
        <v>298</v>
      </c>
    </row>
    <row r="33" spans="1:5" ht="49.5">
      <c r="A33" s="143" t="s">
        <v>297</v>
      </c>
      <c r="B33" s="68">
        <v>1794</v>
      </c>
      <c r="C33" s="159">
        <v>43623</v>
      </c>
      <c r="D33" s="127">
        <v>82984</v>
      </c>
      <c r="E33" s="144" t="s">
        <v>298</v>
      </c>
    </row>
    <row r="34" spans="1:5" ht="49.5">
      <c r="A34" s="143" t="s">
        <v>297</v>
      </c>
      <c r="B34" s="68">
        <v>1794</v>
      </c>
      <c r="C34" s="159">
        <v>43623</v>
      </c>
      <c r="D34" s="127">
        <v>53743</v>
      </c>
      <c r="E34" s="144" t="s">
        <v>298</v>
      </c>
    </row>
    <row r="35" spans="1:5">
      <c r="A35" s="143" t="s">
        <v>297</v>
      </c>
      <c r="B35" s="11">
        <v>1</v>
      </c>
      <c r="C35" s="157">
        <v>43626</v>
      </c>
      <c r="D35" s="158">
        <v>1141</v>
      </c>
      <c r="E35" s="144" t="s">
        <v>291</v>
      </c>
    </row>
    <row r="36" spans="1:5">
      <c r="A36" s="143" t="s">
        <v>297</v>
      </c>
      <c r="B36" s="11">
        <v>2</v>
      </c>
      <c r="C36" s="157">
        <v>43626</v>
      </c>
      <c r="D36" s="158">
        <v>597</v>
      </c>
      <c r="E36" s="144" t="s">
        <v>291</v>
      </c>
    </row>
    <row r="37" spans="1:5">
      <c r="A37" s="143" t="s">
        <v>297</v>
      </c>
      <c r="B37" s="11">
        <v>3</v>
      </c>
      <c r="C37" s="157">
        <v>43626</v>
      </c>
      <c r="D37" s="158">
        <v>272</v>
      </c>
      <c r="E37" s="144" t="s">
        <v>291</v>
      </c>
    </row>
    <row r="38" spans="1:5">
      <c r="A38" s="143" t="s">
        <v>297</v>
      </c>
      <c r="B38" s="11">
        <v>4</v>
      </c>
      <c r="C38" s="157">
        <v>43626</v>
      </c>
      <c r="D38" s="158">
        <v>984</v>
      </c>
      <c r="E38" s="144" t="s">
        <v>291</v>
      </c>
    </row>
    <row r="39" spans="1:5">
      <c r="A39" s="143" t="s">
        <v>297</v>
      </c>
      <c r="B39" s="11">
        <v>5</v>
      </c>
      <c r="C39" s="157">
        <v>43626</v>
      </c>
      <c r="D39" s="158">
        <v>727</v>
      </c>
      <c r="E39" s="144" t="s">
        <v>291</v>
      </c>
    </row>
    <row r="40" spans="1:5">
      <c r="A40" s="143" t="s">
        <v>297</v>
      </c>
      <c r="B40" s="11">
        <v>6</v>
      </c>
      <c r="C40" s="157">
        <v>43626</v>
      </c>
      <c r="D40" s="158">
        <v>354</v>
      </c>
      <c r="E40" s="144" t="s">
        <v>291</v>
      </c>
    </row>
    <row r="41" spans="1:5">
      <c r="A41" s="143" t="s">
        <v>297</v>
      </c>
      <c r="B41" s="11">
        <v>6</v>
      </c>
      <c r="C41" s="157">
        <v>43626</v>
      </c>
      <c r="D41" s="158">
        <v>354</v>
      </c>
      <c r="E41" s="144" t="s">
        <v>291</v>
      </c>
    </row>
    <row r="42" spans="1:5">
      <c r="A42" s="143" t="s">
        <v>297</v>
      </c>
      <c r="B42" s="11">
        <v>7</v>
      </c>
      <c r="C42" s="157">
        <v>43626</v>
      </c>
      <c r="D42" s="158">
        <v>238</v>
      </c>
      <c r="E42" s="144" t="s">
        <v>291</v>
      </c>
    </row>
    <row r="43" spans="1:5">
      <c r="A43" s="143" t="s">
        <v>297</v>
      </c>
      <c r="B43" s="11">
        <v>9</v>
      </c>
      <c r="C43" s="157">
        <v>43626</v>
      </c>
      <c r="D43" s="158">
        <v>80</v>
      </c>
      <c r="E43" s="144" t="s">
        <v>291</v>
      </c>
    </row>
    <row r="44" spans="1:5">
      <c r="A44" s="145" t="s">
        <v>299</v>
      </c>
      <c r="B44" s="145"/>
      <c r="C44" s="145"/>
      <c r="D44" s="146">
        <f>SUM(D31:D43)</f>
        <v>551282</v>
      </c>
      <c r="E44" s="147"/>
    </row>
    <row r="45" spans="1:5">
      <c r="A45" s="143" t="s">
        <v>300</v>
      </c>
      <c r="B45" s="11">
        <v>1778</v>
      </c>
      <c r="C45" s="157">
        <v>43623</v>
      </c>
      <c r="D45" s="158">
        <v>205808</v>
      </c>
      <c r="E45" s="144" t="s">
        <v>291</v>
      </c>
    </row>
    <row r="46" spans="1:5" ht="49.5">
      <c r="A46" s="143" t="s">
        <v>300</v>
      </c>
      <c r="B46" s="68">
        <v>1793</v>
      </c>
      <c r="C46" s="159">
        <v>43623</v>
      </c>
      <c r="D46" s="127">
        <v>224255</v>
      </c>
      <c r="E46" s="144" t="s">
        <v>298</v>
      </c>
    </row>
    <row r="47" spans="1:5" ht="49.5">
      <c r="A47" s="143" t="s">
        <v>300</v>
      </c>
      <c r="B47" s="68">
        <v>1793</v>
      </c>
      <c r="C47" s="159">
        <v>43623</v>
      </c>
      <c r="D47" s="127">
        <v>88789</v>
      </c>
      <c r="E47" s="144" t="s">
        <v>298</v>
      </c>
    </row>
    <row r="48" spans="1:5" ht="49.5">
      <c r="A48" s="143" t="s">
        <v>300</v>
      </c>
      <c r="B48" s="68">
        <v>1793</v>
      </c>
      <c r="C48" s="159">
        <v>43623</v>
      </c>
      <c r="D48" s="127">
        <v>57503</v>
      </c>
      <c r="E48" s="144" t="s">
        <v>298</v>
      </c>
    </row>
    <row r="49" spans="1:5">
      <c r="A49" s="143" t="s">
        <v>300</v>
      </c>
      <c r="B49" s="11">
        <v>3</v>
      </c>
      <c r="C49" s="157">
        <v>43626</v>
      </c>
      <c r="D49" s="158">
        <v>114</v>
      </c>
      <c r="E49" s="144" t="s">
        <v>291</v>
      </c>
    </row>
    <row r="50" spans="1:5">
      <c r="A50" s="143" t="s">
        <v>300</v>
      </c>
      <c r="B50" s="11">
        <v>4</v>
      </c>
      <c r="C50" s="157">
        <v>43626</v>
      </c>
      <c r="D50" s="158">
        <v>411</v>
      </c>
      <c r="E50" s="144" t="s">
        <v>291</v>
      </c>
    </row>
    <row r="51" spans="1:5">
      <c r="A51" s="143" t="s">
        <v>300</v>
      </c>
      <c r="B51" s="11">
        <v>5</v>
      </c>
      <c r="C51" s="157">
        <v>43626</v>
      </c>
      <c r="D51" s="158">
        <v>364</v>
      </c>
      <c r="E51" s="144" t="s">
        <v>291</v>
      </c>
    </row>
    <row r="52" spans="1:5">
      <c r="A52" s="145" t="s">
        <v>301</v>
      </c>
      <c r="B52" s="145"/>
      <c r="C52" s="145"/>
      <c r="D52" s="146">
        <f>SUM(D45:D51)</f>
        <v>577244</v>
      </c>
      <c r="E52" s="147"/>
    </row>
    <row r="53" spans="1:5" ht="33">
      <c r="A53" s="143" t="s">
        <v>302</v>
      </c>
      <c r="B53" s="68">
        <v>794</v>
      </c>
      <c r="C53" s="159">
        <v>43620</v>
      </c>
      <c r="D53" s="127">
        <v>-794.44</v>
      </c>
      <c r="E53" s="147" t="s">
        <v>303</v>
      </c>
    </row>
    <row r="54" spans="1:5" ht="33">
      <c r="A54" s="143" t="s">
        <v>302</v>
      </c>
      <c r="B54" s="68">
        <v>795</v>
      </c>
      <c r="C54" s="159">
        <v>43620</v>
      </c>
      <c r="D54" s="127">
        <v>-655.76</v>
      </c>
      <c r="E54" s="147" t="s">
        <v>303</v>
      </c>
    </row>
    <row r="55" spans="1:5" ht="33">
      <c r="A55" s="143" t="s">
        <v>302</v>
      </c>
      <c r="B55" s="11">
        <v>62</v>
      </c>
      <c r="C55" s="157">
        <v>43620</v>
      </c>
      <c r="D55" s="158">
        <v>3000</v>
      </c>
      <c r="E55" s="147" t="s">
        <v>305</v>
      </c>
    </row>
    <row r="56" spans="1:5" ht="33">
      <c r="A56" s="143" t="s">
        <v>302</v>
      </c>
      <c r="B56" s="11">
        <v>1766</v>
      </c>
      <c r="C56" s="157">
        <v>43620</v>
      </c>
      <c r="D56" s="158">
        <v>20000</v>
      </c>
      <c r="E56" s="147" t="s">
        <v>305</v>
      </c>
    </row>
    <row r="57" spans="1:5" ht="33">
      <c r="A57" s="143" t="s">
        <v>302</v>
      </c>
      <c r="B57" s="11">
        <v>1891</v>
      </c>
      <c r="C57" s="157">
        <v>43623</v>
      </c>
      <c r="D57" s="158">
        <v>20000</v>
      </c>
      <c r="E57" s="147" t="s">
        <v>305</v>
      </c>
    </row>
    <row r="58" spans="1:5">
      <c r="A58" s="143" t="s">
        <v>302</v>
      </c>
      <c r="B58" s="68">
        <v>812</v>
      </c>
      <c r="C58" s="159">
        <v>43623</v>
      </c>
      <c r="D58" s="127">
        <v>2541.8000000000002</v>
      </c>
      <c r="E58" s="147" t="s">
        <v>304</v>
      </c>
    </row>
    <row r="59" spans="1:5">
      <c r="A59" s="143" t="s">
        <v>302</v>
      </c>
      <c r="B59" s="68">
        <v>814</v>
      </c>
      <c r="C59" s="159">
        <v>43623</v>
      </c>
      <c r="D59" s="127">
        <v>2301.1</v>
      </c>
      <c r="E59" s="147" t="s">
        <v>304</v>
      </c>
    </row>
    <row r="60" spans="1:5" ht="33">
      <c r="A60" s="143" t="s">
        <v>302</v>
      </c>
      <c r="B60" s="68">
        <v>796</v>
      </c>
      <c r="C60" s="159">
        <v>43626</v>
      </c>
      <c r="D60" s="127">
        <v>-972.44</v>
      </c>
      <c r="E60" s="147" t="s">
        <v>303</v>
      </c>
    </row>
    <row r="61" spans="1:5">
      <c r="A61" s="143" t="s">
        <v>302</v>
      </c>
      <c r="B61" s="68">
        <v>856</v>
      </c>
      <c r="C61" s="159">
        <v>43630</v>
      </c>
      <c r="D61" s="127">
        <v>1840.88</v>
      </c>
      <c r="E61" s="147" t="s">
        <v>304</v>
      </c>
    </row>
    <row r="62" spans="1:5">
      <c r="A62" s="143" t="s">
        <v>302</v>
      </c>
      <c r="B62" s="68">
        <v>858</v>
      </c>
      <c r="C62" s="159">
        <v>43630</v>
      </c>
      <c r="D62" s="127">
        <v>1797.04</v>
      </c>
      <c r="E62" s="147" t="s">
        <v>304</v>
      </c>
    </row>
    <row r="63" spans="1:5">
      <c r="A63" s="143" t="s">
        <v>302</v>
      </c>
      <c r="B63" s="68">
        <v>860</v>
      </c>
      <c r="C63" s="159">
        <v>43630</v>
      </c>
      <c r="D63" s="127">
        <v>1884.64</v>
      </c>
      <c r="E63" s="147" t="s">
        <v>304</v>
      </c>
    </row>
    <row r="64" spans="1:5">
      <c r="A64" s="143" t="s">
        <v>302</v>
      </c>
      <c r="B64" s="68">
        <v>862</v>
      </c>
      <c r="C64" s="159">
        <v>43630</v>
      </c>
      <c r="D64" s="127">
        <v>1826.32</v>
      </c>
      <c r="E64" s="147" t="s">
        <v>304</v>
      </c>
    </row>
    <row r="65" spans="1:5">
      <c r="A65" s="143" t="s">
        <v>302</v>
      </c>
      <c r="B65" s="68">
        <v>1941</v>
      </c>
      <c r="C65" s="159">
        <v>43636</v>
      </c>
      <c r="D65" s="127">
        <v>1020</v>
      </c>
      <c r="E65" s="147" t="s">
        <v>304</v>
      </c>
    </row>
    <row r="66" spans="1:5" ht="33">
      <c r="A66" s="143" t="s">
        <v>302</v>
      </c>
      <c r="B66" s="11">
        <v>1996</v>
      </c>
      <c r="C66" s="157">
        <v>43640</v>
      </c>
      <c r="D66" s="158">
        <v>10000</v>
      </c>
      <c r="E66" s="147" t="s">
        <v>305</v>
      </c>
    </row>
    <row r="67" spans="1:5">
      <c r="A67" s="145" t="s">
        <v>306</v>
      </c>
      <c r="B67" s="145"/>
      <c r="C67" s="145"/>
      <c r="D67" s="146">
        <f>SUM(D53:D66)</f>
        <v>63789.14</v>
      </c>
      <c r="E67" s="147"/>
    </row>
    <row r="68" spans="1:5">
      <c r="A68" s="143" t="s">
        <v>307</v>
      </c>
      <c r="B68" s="68">
        <v>706</v>
      </c>
      <c r="C68" s="159">
        <v>43623</v>
      </c>
      <c r="D68" s="68">
        <v>340</v>
      </c>
      <c r="E68" s="147" t="s">
        <v>308</v>
      </c>
    </row>
    <row r="69" spans="1:5">
      <c r="A69" s="143" t="s">
        <v>307</v>
      </c>
      <c r="B69" s="68">
        <v>1883</v>
      </c>
      <c r="C69" s="159">
        <v>43623</v>
      </c>
      <c r="D69" s="68">
        <v>8868.7199999999993</v>
      </c>
      <c r="E69" s="147" t="s">
        <v>308</v>
      </c>
    </row>
    <row r="70" spans="1:5">
      <c r="A70" s="145" t="s">
        <v>309</v>
      </c>
      <c r="B70" s="145"/>
      <c r="C70" s="145"/>
      <c r="D70" s="146">
        <f>SUM(D68:D69)</f>
        <v>9208.7199999999993</v>
      </c>
      <c r="E70" s="147"/>
    </row>
    <row r="71" spans="1:5">
      <c r="A71" s="143" t="s">
        <v>310</v>
      </c>
      <c r="B71" s="68">
        <v>1953</v>
      </c>
      <c r="C71" s="159">
        <v>43636</v>
      </c>
      <c r="D71" s="127">
        <v>679.75</v>
      </c>
      <c r="E71" s="147" t="s">
        <v>311</v>
      </c>
    </row>
    <row r="72" spans="1:5">
      <c r="A72" s="143" t="s">
        <v>310</v>
      </c>
      <c r="B72" s="68">
        <v>1954</v>
      </c>
      <c r="C72" s="159">
        <v>43636</v>
      </c>
      <c r="D72" s="127">
        <v>476.66</v>
      </c>
      <c r="E72" s="147" t="s">
        <v>311</v>
      </c>
    </row>
    <row r="73" spans="1:5">
      <c r="A73" s="143" t="s">
        <v>310</v>
      </c>
      <c r="B73" s="68">
        <v>1955</v>
      </c>
      <c r="C73" s="159">
        <v>43636</v>
      </c>
      <c r="D73" s="127">
        <v>358.2</v>
      </c>
      <c r="E73" s="147" t="s">
        <v>311</v>
      </c>
    </row>
    <row r="74" spans="1:5">
      <c r="A74" s="143" t="s">
        <v>310</v>
      </c>
      <c r="B74" s="68">
        <v>1956</v>
      </c>
      <c r="C74" s="159">
        <v>43636</v>
      </c>
      <c r="D74" s="127">
        <v>368.58</v>
      </c>
      <c r="E74" s="147" t="s">
        <v>311</v>
      </c>
    </row>
    <row r="75" spans="1:5">
      <c r="A75" s="143" t="s">
        <v>310</v>
      </c>
      <c r="B75" s="68">
        <v>2027</v>
      </c>
      <c r="C75" s="159">
        <v>43644</v>
      </c>
      <c r="D75" s="127">
        <v>2339.77</v>
      </c>
      <c r="E75" s="147" t="s">
        <v>311</v>
      </c>
    </row>
    <row r="76" spans="1:5">
      <c r="A76" s="145" t="s">
        <v>312</v>
      </c>
      <c r="B76" s="145"/>
      <c r="C76" s="145"/>
      <c r="D76" s="146">
        <f>SUM(D71:D75)</f>
        <v>4222.96</v>
      </c>
      <c r="E76" s="148"/>
    </row>
    <row r="77" spans="1:5">
      <c r="A77" s="149" t="s">
        <v>313</v>
      </c>
      <c r="B77" s="68">
        <v>1896</v>
      </c>
      <c r="C77" s="159">
        <v>43626</v>
      </c>
      <c r="D77" s="127">
        <v>9424.5</v>
      </c>
      <c r="E77" s="144" t="s">
        <v>314</v>
      </c>
    </row>
    <row r="78" spans="1:5">
      <c r="A78" s="149" t="s">
        <v>313</v>
      </c>
      <c r="B78" s="68">
        <v>1897</v>
      </c>
      <c r="C78" s="159">
        <v>43626</v>
      </c>
      <c r="D78" s="127">
        <v>1350</v>
      </c>
      <c r="E78" s="144" t="s">
        <v>314</v>
      </c>
    </row>
    <row r="79" spans="1:5">
      <c r="A79" s="149" t="s">
        <v>313</v>
      </c>
      <c r="B79" s="68">
        <v>1898</v>
      </c>
      <c r="C79" s="159">
        <v>43626</v>
      </c>
      <c r="D79" s="127">
        <v>1551.5</v>
      </c>
      <c r="E79" s="144" t="s">
        <v>314</v>
      </c>
    </row>
    <row r="80" spans="1:5">
      <c r="A80" s="149" t="s">
        <v>313</v>
      </c>
      <c r="B80" s="68">
        <v>1899</v>
      </c>
      <c r="C80" s="159">
        <v>43626</v>
      </c>
      <c r="D80" s="127">
        <v>1500</v>
      </c>
      <c r="E80" s="144" t="s">
        <v>314</v>
      </c>
    </row>
    <row r="81" spans="1:5">
      <c r="A81" s="149" t="s">
        <v>313</v>
      </c>
      <c r="B81" s="68">
        <v>1903</v>
      </c>
      <c r="C81" s="159">
        <v>43628</v>
      </c>
      <c r="D81" s="127">
        <v>2748.53</v>
      </c>
      <c r="E81" s="144" t="s">
        <v>314</v>
      </c>
    </row>
    <row r="82" spans="1:5">
      <c r="A82" s="149" t="s">
        <v>313</v>
      </c>
      <c r="B82" s="68">
        <v>1904</v>
      </c>
      <c r="C82" s="159">
        <v>43628</v>
      </c>
      <c r="D82" s="127">
        <v>2557.62</v>
      </c>
      <c r="E82" s="144" t="s">
        <v>314</v>
      </c>
    </row>
    <row r="83" spans="1:5">
      <c r="A83" s="149" t="s">
        <v>313</v>
      </c>
      <c r="B83" s="68">
        <v>1905</v>
      </c>
      <c r="C83" s="159">
        <v>43628</v>
      </c>
      <c r="D83" s="127">
        <v>2682.65</v>
      </c>
      <c r="E83" s="144" t="s">
        <v>314</v>
      </c>
    </row>
    <row r="84" spans="1:5">
      <c r="A84" s="149" t="s">
        <v>313</v>
      </c>
      <c r="B84" s="68">
        <v>1906</v>
      </c>
      <c r="C84" s="159">
        <v>43628</v>
      </c>
      <c r="D84" s="127">
        <v>2701.87</v>
      </c>
      <c r="E84" s="144" t="s">
        <v>314</v>
      </c>
    </row>
    <row r="85" spans="1:5">
      <c r="A85" s="149" t="s">
        <v>313</v>
      </c>
      <c r="B85" s="68">
        <v>1907</v>
      </c>
      <c r="C85" s="159">
        <v>43628</v>
      </c>
      <c r="D85" s="127">
        <v>2379.0300000000002</v>
      </c>
      <c r="E85" s="144" t="s">
        <v>314</v>
      </c>
    </row>
    <row r="86" spans="1:5">
      <c r="A86" s="149" t="s">
        <v>313</v>
      </c>
      <c r="B86" s="68">
        <v>1908</v>
      </c>
      <c r="C86" s="159">
        <v>43628</v>
      </c>
      <c r="D86" s="127">
        <v>2651.58</v>
      </c>
      <c r="E86" s="144" t="s">
        <v>314</v>
      </c>
    </row>
    <row r="87" spans="1:5">
      <c r="A87" s="149" t="s">
        <v>313</v>
      </c>
      <c r="B87" s="68">
        <v>1909</v>
      </c>
      <c r="C87" s="159">
        <v>43628</v>
      </c>
      <c r="D87" s="127">
        <v>2307.15</v>
      </c>
      <c r="E87" s="144" t="s">
        <v>314</v>
      </c>
    </row>
    <row r="88" spans="1:5">
      <c r="A88" s="149" t="s">
        <v>313</v>
      </c>
      <c r="B88" s="68">
        <v>1910</v>
      </c>
      <c r="C88" s="159">
        <v>43628</v>
      </c>
      <c r="D88" s="127">
        <v>2497.42</v>
      </c>
      <c r="E88" s="144" t="s">
        <v>314</v>
      </c>
    </row>
    <row r="89" spans="1:5">
      <c r="A89" s="149" t="s">
        <v>313</v>
      </c>
      <c r="B89" s="68">
        <v>1911</v>
      </c>
      <c r="C89" s="159">
        <v>43628</v>
      </c>
      <c r="D89" s="127">
        <v>2746.13</v>
      </c>
      <c r="E89" s="144" t="s">
        <v>314</v>
      </c>
    </row>
    <row r="90" spans="1:5">
      <c r="A90" s="149" t="s">
        <v>313</v>
      </c>
      <c r="B90" s="68">
        <v>1912</v>
      </c>
      <c r="C90" s="159">
        <v>43628</v>
      </c>
      <c r="D90" s="127">
        <v>2722.82</v>
      </c>
      <c r="E90" s="144" t="s">
        <v>314</v>
      </c>
    </row>
    <row r="91" spans="1:5">
      <c r="A91" s="149" t="s">
        <v>313</v>
      </c>
      <c r="B91" s="68">
        <v>1913</v>
      </c>
      <c r="C91" s="159">
        <v>43628</v>
      </c>
      <c r="D91" s="127">
        <v>2731.4</v>
      </c>
      <c r="E91" s="144" t="s">
        <v>314</v>
      </c>
    </row>
    <row r="92" spans="1:5">
      <c r="A92" s="149" t="s">
        <v>313</v>
      </c>
      <c r="B92" s="68">
        <v>1914</v>
      </c>
      <c r="C92" s="159">
        <v>43628</v>
      </c>
      <c r="D92" s="127">
        <v>2761.22</v>
      </c>
      <c r="E92" s="144" t="s">
        <v>314</v>
      </c>
    </row>
    <row r="93" spans="1:5">
      <c r="A93" s="149" t="s">
        <v>313</v>
      </c>
      <c r="B93" s="68">
        <v>1915</v>
      </c>
      <c r="C93" s="159">
        <v>43628</v>
      </c>
      <c r="D93" s="127">
        <v>1995.65</v>
      </c>
      <c r="E93" s="144" t="s">
        <v>314</v>
      </c>
    </row>
    <row r="94" spans="1:5">
      <c r="A94" s="149" t="s">
        <v>313</v>
      </c>
      <c r="B94" s="68">
        <v>1916</v>
      </c>
      <c r="C94" s="159">
        <v>43628</v>
      </c>
      <c r="D94" s="127">
        <v>2532.2600000000002</v>
      </c>
      <c r="E94" s="144" t="s">
        <v>314</v>
      </c>
    </row>
    <row r="95" spans="1:5">
      <c r="A95" s="149" t="s">
        <v>313</v>
      </c>
      <c r="B95" s="68">
        <v>1917</v>
      </c>
      <c r="C95" s="159">
        <v>43628</v>
      </c>
      <c r="D95" s="127">
        <v>2657.62</v>
      </c>
      <c r="E95" s="144" t="s">
        <v>314</v>
      </c>
    </row>
    <row r="96" spans="1:5">
      <c r="A96" s="149" t="s">
        <v>313</v>
      </c>
      <c r="B96" s="68">
        <v>1918</v>
      </c>
      <c r="C96" s="159">
        <v>43628</v>
      </c>
      <c r="D96" s="127">
        <v>2008.27</v>
      </c>
      <c r="E96" s="144" t="s">
        <v>314</v>
      </c>
    </row>
    <row r="97" spans="1:5">
      <c r="A97" s="149" t="s">
        <v>313</v>
      </c>
      <c r="B97" s="68">
        <v>1919</v>
      </c>
      <c r="C97" s="159">
        <v>43628</v>
      </c>
      <c r="D97" s="127">
        <v>2621.87</v>
      </c>
      <c r="E97" s="144" t="s">
        <v>314</v>
      </c>
    </row>
    <row r="98" spans="1:5">
      <c r="A98" s="149" t="s">
        <v>313</v>
      </c>
      <c r="B98" s="68">
        <v>1920</v>
      </c>
      <c r="C98" s="159">
        <v>43628</v>
      </c>
      <c r="D98" s="127">
        <v>2262.75</v>
      </c>
      <c r="E98" s="144" t="s">
        <v>314</v>
      </c>
    </row>
    <row r="99" spans="1:5">
      <c r="A99" s="149" t="s">
        <v>313</v>
      </c>
      <c r="B99" s="68">
        <v>1921</v>
      </c>
      <c r="C99" s="159">
        <v>43628</v>
      </c>
      <c r="D99" s="127">
        <v>2487.2199999999998</v>
      </c>
      <c r="E99" s="144" t="s">
        <v>314</v>
      </c>
    </row>
    <row r="100" spans="1:5">
      <c r="A100" s="149" t="s">
        <v>313</v>
      </c>
      <c r="B100" s="68">
        <v>1922</v>
      </c>
      <c r="C100" s="159">
        <v>43628</v>
      </c>
      <c r="D100" s="127">
        <v>2251</v>
      </c>
      <c r="E100" s="144" t="s">
        <v>314</v>
      </c>
    </row>
    <row r="101" spans="1:5">
      <c r="A101" s="149" t="s">
        <v>313</v>
      </c>
      <c r="B101" s="68">
        <v>1923</v>
      </c>
      <c r="C101" s="159">
        <v>43628</v>
      </c>
      <c r="D101" s="127">
        <v>2676.64</v>
      </c>
      <c r="E101" s="144" t="s">
        <v>314</v>
      </c>
    </row>
    <row r="102" spans="1:5">
      <c r="A102" s="149" t="s">
        <v>313</v>
      </c>
      <c r="B102" s="68">
        <v>1924</v>
      </c>
      <c r="C102" s="159">
        <v>43628</v>
      </c>
      <c r="D102" s="127">
        <v>2590.9299999999998</v>
      </c>
      <c r="E102" s="144" t="s">
        <v>314</v>
      </c>
    </row>
    <row r="103" spans="1:5">
      <c r="A103" s="149" t="s">
        <v>313</v>
      </c>
      <c r="B103" s="68">
        <v>1925</v>
      </c>
      <c r="C103" s="159">
        <v>43628</v>
      </c>
      <c r="D103" s="127">
        <v>72428.58</v>
      </c>
      <c r="E103" s="144" t="s">
        <v>314</v>
      </c>
    </row>
    <row r="104" spans="1:5" ht="33">
      <c r="A104" s="149" t="s">
        <v>313</v>
      </c>
      <c r="B104" s="11">
        <v>2016</v>
      </c>
      <c r="C104" s="157">
        <v>43643</v>
      </c>
      <c r="D104" s="158">
        <v>12409.48</v>
      </c>
      <c r="E104" s="144" t="s">
        <v>315</v>
      </c>
    </row>
    <row r="105" spans="1:5" ht="33">
      <c r="A105" s="149" t="s">
        <v>313</v>
      </c>
      <c r="B105" s="11">
        <v>2017</v>
      </c>
      <c r="C105" s="157">
        <v>43643</v>
      </c>
      <c r="D105" s="158">
        <v>300</v>
      </c>
      <c r="E105" s="144" t="s">
        <v>315</v>
      </c>
    </row>
    <row r="106" spans="1:5">
      <c r="A106" s="145" t="s">
        <v>316</v>
      </c>
      <c r="B106" s="145"/>
      <c r="C106" s="145"/>
      <c r="D106" s="146">
        <f>SUM(D77:D105)</f>
        <v>154535.69000000003</v>
      </c>
      <c r="E106" s="147"/>
    </row>
    <row r="107" spans="1:5">
      <c r="A107" s="149" t="s">
        <v>317</v>
      </c>
      <c r="B107" s="11">
        <v>1852</v>
      </c>
      <c r="C107" s="157">
        <v>43623</v>
      </c>
      <c r="D107" s="158">
        <v>47225</v>
      </c>
      <c r="E107" s="147" t="s">
        <v>318</v>
      </c>
    </row>
    <row r="108" spans="1:5" ht="33">
      <c r="A108" s="149" t="s">
        <v>317</v>
      </c>
      <c r="B108" s="11">
        <v>1849</v>
      </c>
      <c r="C108" s="157">
        <v>43623</v>
      </c>
      <c r="D108" s="158">
        <v>20544</v>
      </c>
      <c r="E108" s="144" t="s">
        <v>319</v>
      </c>
    </row>
    <row r="109" spans="1:5" ht="33">
      <c r="A109" s="149" t="s">
        <v>317</v>
      </c>
      <c r="B109" s="11">
        <v>1849</v>
      </c>
      <c r="C109" s="157">
        <v>43623</v>
      </c>
      <c r="D109" s="158">
        <v>8217</v>
      </c>
      <c r="E109" s="144" t="s">
        <v>320</v>
      </c>
    </row>
    <row r="110" spans="1:5" ht="33">
      <c r="A110" s="149" t="s">
        <v>317</v>
      </c>
      <c r="B110" s="11">
        <v>1849</v>
      </c>
      <c r="C110" s="157">
        <v>43623</v>
      </c>
      <c r="D110" s="158">
        <v>5341</v>
      </c>
      <c r="E110" s="144" t="s">
        <v>320</v>
      </c>
    </row>
    <row r="111" spans="1:5" ht="33">
      <c r="A111" s="149" t="s">
        <v>317</v>
      </c>
      <c r="B111" s="11">
        <v>1893</v>
      </c>
      <c r="C111" s="157">
        <v>43623</v>
      </c>
      <c r="D111" s="158">
        <v>256</v>
      </c>
      <c r="E111" s="144" t="s">
        <v>319</v>
      </c>
    </row>
    <row r="112" spans="1:5" ht="33">
      <c r="A112" s="149" t="s">
        <v>317</v>
      </c>
      <c r="B112" s="11">
        <v>1893</v>
      </c>
      <c r="C112" s="157">
        <v>43623</v>
      </c>
      <c r="D112" s="158">
        <v>103</v>
      </c>
      <c r="E112" s="144" t="s">
        <v>320</v>
      </c>
    </row>
    <row r="113" spans="1:5" ht="33">
      <c r="A113" s="149" t="s">
        <v>317</v>
      </c>
      <c r="B113" s="11">
        <v>1893</v>
      </c>
      <c r="C113" s="157">
        <v>43623</v>
      </c>
      <c r="D113" s="158">
        <v>67</v>
      </c>
      <c r="E113" s="144" t="s">
        <v>320</v>
      </c>
    </row>
    <row r="114" spans="1:5">
      <c r="A114" s="149" t="s">
        <v>317</v>
      </c>
      <c r="B114" s="156">
        <v>1</v>
      </c>
      <c r="C114" s="150">
        <v>43626</v>
      </c>
      <c r="D114" s="151">
        <v>152</v>
      </c>
      <c r="E114" s="147" t="s">
        <v>318</v>
      </c>
    </row>
    <row r="115" spans="1:5">
      <c r="A115" s="149" t="s">
        <v>317</v>
      </c>
      <c r="B115" s="156">
        <v>2</v>
      </c>
      <c r="C115" s="150">
        <v>43626</v>
      </c>
      <c r="D115" s="151">
        <v>195</v>
      </c>
      <c r="E115" s="147" t="s">
        <v>318</v>
      </c>
    </row>
    <row r="116" spans="1:5">
      <c r="A116" s="149" t="s">
        <v>317</v>
      </c>
      <c r="B116" s="156">
        <v>3</v>
      </c>
      <c r="C116" s="150">
        <v>43626</v>
      </c>
      <c r="D116" s="151">
        <v>225</v>
      </c>
      <c r="E116" s="147" t="s">
        <v>318</v>
      </c>
    </row>
    <row r="117" spans="1:5">
      <c r="A117" s="149" t="s">
        <v>317</v>
      </c>
      <c r="B117" s="156">
        <v>4</v>
      </c>
      <c r="C117" s="150">
        <v>43626</v>
      </c>
      <c r="D117" s="151">
        <v>225</v>
      </c>
      <c r="E117" s="147" t="s">
        <v>318</v>
      </c>
    </row>
    <row r="118" spans="1:5">
      <c r="A118" s="149" t="s">
        <v>317</v>
      </c>
      <c r="B118" s="156">
        <v>6</v>
      </c>
      <c r="C118" s="150">
        <v>43626</v>
      </c>
      <c r="D118" s="151">
        <v>225</v>
      </c>
      <c r="E118" s="147" t="s">
        <v>318</v>
      </c>
    </row>
    <row r="119" spans="1:5">
      <c r="A119" s="149" t="s">
        <v>317</v>
      </c>
      <c r="B119" s="156">
        <v>7</v>
      </c>
      <c r="C119" s="150">
        <v>43626</v>
      </c>
      <c r="D119" s="151">
        <v>225</v>
      </c>
      <c r="E119" s="147" t="s">
        <v>318</v>
      </c>
    </row>
    <row r="120" spans="1:5">
      <c r="A120" s="149" t="s">
        <v>317</v>
      </c>
      <c r="B120" s="156">
        <v>8</v>
      </c>
      <c r="C120" s="150">
        <v>43626</v>
      </c>
      <c r="D120" s="151">
        <v>225</v>
      </c>
      <c r="E120" s="147" t="s">
        <v>318</v>
      </c>
    </row>
    <row r="121" spans="1:5">
      <c r="A121" s="149" t="s">
        <v>317</v>
      </c>
      <c r="B121" s="156">
        <v>9</v>
      </c>
      <c r="C121" s="150">
        <v>43626</v>
      </c>
      <c r="D121" s="151">
        <v>41</v>
      </c>
      <c r="E121" s="147" t="s">
        <v>318</v>
      </c>
    </row>
    <row r="122" spans="1:5">
      <c r="A122" s="149" t="s">
        <v>317</v>
      </c>
      <c r="B122" s="156">
        <v>916</v>
      </c>
      <c r="C122" s="150">
        <v>43627</v>
      </c>
      <c r="D122" s="151">
        <v>599</v>
      </c>
      <c r="E122" s="147" t="s">
        <v>318</v>
      </c>
    </row>
    <row r="123" spans="1:5">
      <c r="A123" s="145" t="s">
        <v>321</v>
      </c>
      <c r="B123" s="145"/>
      <c r="C123" s="145"/>
      <c r="D123" s="146">
        <f>SUM(D107:D122)</f>
        <v>83865</v>
      </c>
      <c r="E123" s="148"/>
    </row>
    <row r="124" spans="1:5" ht="49.5">
      <c r="A124" s="149" t="s">
        <v>322</v>
      </c>
      <c r="B124" s="11">
        <v>1863</v>
      </c>
      <c r="C124" s="157">
        <v>43621</v>
      </c>
      <c r="D124" s="158">
        <v>1742.4</v>
      </c>
      <c r="E124" s="144" t="s">
        <v>327</v>
      </c>
    </row>
    <row r="125" spans="1:5" ht="49.5">
      <c r="A125" s="149" t="s">
        <v>322</v>
      </c>
      <c r="B125" s="11">
        <v>1865</v>
      </c>
      <c r="C125" s="157">
        <v>43621</v>
      </c>
      <c r="D125" s="158">
        <v>871.2</v>
      </c>
      <c r="E125" s="144" t="s">
        <v>328</v>
      </c>
    </row>
    <row r="126" spans="1:5" ht="49.5">
      <c r="A126" s="149" t="s">
        <v>322</v>
      </c>
      <c r="B126" s="11">
        <v>1867</v>
      </c>
      <c r="C126" s="157">
        <v>43621</v>
      </c>
      <c r="D126" s="158">
        <v>300</v>
      </c>
      <c r="E126" s="144" t="s">
        <v>329</v>
      </c>
    </row>
    <row r="127" spans="1:5">
      <c r="A127" s="149" t="s">
        <v>322</v>
      </c>
      <c r="B127" s="11">
        <v>1779</v>
      </c>
      <c r="C127" s="157">
        <v>43623</v>
      </c>
      <c r="D127" s="158">
        <v>67038</v>
      </c>
      <c r="E127" s="144" t="s">
        <v>291</v>
      </c>
    </row>
    <row r="128" spans="1:5" ht="33">
      <c r="A128" s="149" t="s">
        <v>322</v>
      </c>
      <c r="B128" s="11">
        <v>1831</v>
      </c>
      <c r="C128" s="157">
        <v>43623</v>
      </c>
      <c r="D128" s="158">
        <v>37083</v>
      </c>
      <c r="E128" s="144" t="s">
        <v>323</v>
      </c>
    </row>
    <row r="129" spans="1:5" ht="33">
      <c r="A129" s="149" t="s">
        <v>322</v>
      </c>
      <c r="B129" s="11">
        <v>1803</v>
      </c>
      <c r="C129" s="157">
        <v>43623</v>
      </c>
      <c r="D129" s="158">
        <v>1560</v>
      </c>
      <c r="E129" s="144" t="s">
        <v>324</v>
      </c>
    </row>
    <row r="130" spans="1:5" ht="33">
      <c r="A130" s="149" t="s">
        <v>322</v>
      </c>
      <c r="B130" s="11">
        <v>1840</v>
      </c>
      <c r="C130" s="157">
        <v>43623</v>
      </c>
      <c r="D130" s="158">
        <v>1248</v>
      </c>
      <c r="E130" s="144" t="s">
        <v>325</v>
      </c>
    </row>
    <row r="131" spans="1:5">
      <c r="A131" s="149" t="s">
        <v>322</v>
      </c>
      <c r="B131" s="68">
        <v>1945</v>
      </c>
      <c r="C131" s="159">
        <v>43636</v>
      </c>
      <c r="D131" s="127">
        <v>192.76</v>
      </c>
      <c r="E131" s="147" t="s">
        <v>326</v>
      </c>
    </row>
    <row r="132" spans="1:5">
      <c r="A132" s="149" t="s">
        <v>322</v>
      </c>
      <c r="B132" s="68">
        <v>1946</v>
      </c>
      <c r="C132" s="159">
        <v>43636</v>
      </c>
      <c r="D132" s="127">
        <v>558.83000000000004</v>
      </c>
      <c r="E132" s="147" t="s">
        <v>326</v>
      </c>
    </row>
    <row r="133" spans="1:5">
      <c r="A133" s="149" t="s">
        <v>322</v>
      </c>
      <c r="B133" s="68">
        <v>1947</v>
      </c>
      <c r="C133" s="159">
        <v>43636</v>
      </c>
      <c r="D133" s="127">
        <v>521.27</v>
      </c>
      <c r="E133" s="147" t="s">
        <v>326</v>
      </c>
    </row>
    <row r="134" spans="1:5">
      <c r="A134" s="149" t="s">
        <v>322</v>
      </c>
      <c r="B134" s="68">
        <v>1949</v>
      </c>
      <c r="C134" s="159">
        <v>43636</v>
      </c>
      <c r="D134" s="127">
        <v>4915.24</v>
      </c>
      <c r="E134" s="147" t="s">
        <v>326</v>
      </c>
    </row>
    <row r="135" spans="1:5">
      <c r="A135" s="149" t="s">
        <v>322</v>
      </c>
      <c r="B135" s="68">
        <v>1949</v>
      </c>
      <c r="C135" s="159">
        <v>43636</v>
      </c>
      <c r="D135" s="127">
        <v>395.15</v>
      </c>
      <c r="E135" s="147" t="s">
        <v>326</v>
      </c>
    </row>
    <row r="136" spans="1:5">
      <c r="A136" s="149" t="s">
        <v>322</v>
      </c>
      <c r="B136" s="68">
        <v>1950</v>
      </c>
      <c r="C136" s="159">
        <v>43636</v>
      </c>
      <c r="D136" s="127">
        <v>544.19000000000005</v>
      </c>
      <c r="E136" s="147" t="s">
        <v>326</v>
      </c>
    </row>
    <row r="137" spans="1:5">
      <c r="A137" s="149" t="s">
        <v>322</v>
      </c>
      <c r="B137" s="68">
        <v>1951</v>
      </c>
      <c r="C137" s="159">
        <v>43636</v>
      </c>
      <c r="D137" s="127">
        <v>417.03</v>
      </c>
      <c r="E137" s="147" t="s">
        <v>326</v>
      </c>
    </row>
    <row r="138" spans="1:5">
      <c r="A138" s="149" t="s">
        <v>322</v>
      </c>
      <c r="B138" s="68">
        <v>1952</v>
      </c>
      <c r="C138" s="159">
        <v>43636</v>
      </c>
      <c r="D138" s="127">
        <v>256.77</v>
      </c>
      <c r="E138" s="147" t="s">
        <v>326</v>
      </c>
    </row>
    <row r="139" spans="1:5" ht="49.5">
      <c r="A139" s="149" t="s">
        <v>322</v>
      </c>
      <c r="B139" s="11">
        <v>2020</v>
      </c>
      <c r="C139" s="157">
        <v>43643</v>
      </c>
      <c r="D139" s="158">
        <v>2361.65</v>
      </c>
      <c r="E139" s="144" t="s">
        <v>328</v>
      </c>
    </row>
    <row r="140" spans="1:5" ht="49.5">
      <c r="A140" s="149" t="s">
        <v>322</v>
      </c>
      <c r="B140" s="11">
        <v>2021</v>
      </c>
      <c r="C140" s="157">
        <v>43643</v>
      </c>
      <c r="D140" s="158">
        <v>70</v>
      </c>
      <c r="E140" s="144" t="s">
        <v>329</v>
      </c>
    </row>
    <row r="141" spans="1:5">
      <c r="A141" s="145" t="s">
        <v>330</v>
      </c>
      <c r="B141" s="145"/>
      <c r="C141" s="145"/>
      <c r="D141" s="146">
        <f>SUM(D124:D140)</f>
        <v>120075.49</v>
      </c>
      <c r="E141" s="148"/>
    </row>
    <row r="142" spans="1:5">
      <c r="A142" s="145" t="s">
        <v>331</v>
      </c>
      <c r="B142" s="145"/>
      <c r="C142" s="145"/>
      <c r="D142" s="146">
        <f>+D30+D44+D52+D67+D70+D76+D106+D123+D141</f>
        <v>5616837.4000000004</v>
      </c>
      <c r="E142" s="147"/>
    </row>
    <row r="143" spans="1:5">
      <c r="A143" s="143" t="s">
        <v>332</v>
      </c>
      <c r="B143" s="152">
        <v>1776</v>
      </c>
      <c r="C143" s="150">
        <v>43623</v>
      </c>
      <c r="D143" s="151">
        <v>50907</v>
      </c>
      <c r="E143" s="147" t="s">
        <v>333</v>
      </c>
    </row>
    <row r="144" spans="1:5">
      <c r="A144" s="143" t="s">
        <v>332</v>
      </c>
      <c r="B144" s="152">
        <v>5</v>
      </c>
      <c r="C144" s="150">
        <v>43626</v>
      </c>
      <c r="D144" s="151">
        <v>992</v>
      </c>
      <c r="E144" s="147" t="s">
        <v>333</v>
      </c>
    </row>
    <row r="145" spans="1:15">
      <c r="A145" s="145" t="s">
        <v>334</v>
      </c>
      <c r="B145" s="145"/>
      <c r="C145" s="145"/>
      <c r="D145" s="146">
        <f>SUM(D143:D144)</f>
        <v>51899</v>
      </c>
      <c r="E145" s="148"/>
    </row>
    <row r="146" spans="1:15">
      <c r="A146" s="143" t="s">
        <v>335</v>
      </c>
      <c r="B146" s="153">
        <v>1814</v>
      </c>
      <c r="C146" s="154">
        <v>43623</v>
      </c>
      <c r="D146" s="127">
        <v>8078</v>
      </c>
      <c r="E146" s="147" t="s">
        <v>336</v>
      </c>
    </row>
    <row r="147" spans="1:15">
      <c r="A147" s="143" t="s">
        <v>335</v>
      </c>
      <c r="B147" s="153">
        <v>5</v>
      </c>
      <c r="C147" s="154">
        <v>43626</v>
      </c>
      <c r="D147" s="127">
        <v>167</v>
      </c>
      <c r="E147" s="147" t="s">
        <v>336</v>
      </c>
    </row>
    <row r="148" spans="1:15">
      <c r="A148" s="143" t="s">
        <v>335</v>
      </c>
      <c r="B148" s="153">
        <v>820</v>
      </c>
      <c r="C148" s="154">
        <v>43626</v>
      </c>
      <c r="D148" s="127">
        <v>165.67</v>
      </c>
      <c r="E148" s="147" t="s">
        <v>336</v>
      </c>
    </row>
    <row r="149" spans="1:15">
      <c r="A149" s="145" t="s">
        <v>337</v>
      </c>
      <c r="B149" s="145"/>
      <c r="C149" s="145"/>
      <c r="D149" s="146">
        <f>SUM(D146:D148)</f>
        <v>8410.67</v>
      </c>
      <c r="E149" s="115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ht="33" hidden="1">
      <c r="A150" s="149" t="s">
        <v>338</v>
      </c>
      <c r="B150" s="152"/>
      <c r="C150" s="150"/>
      <c r="D150" s="151"/>
      <c r="E150" s="115" t="s">
        <v>339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hidden="1">
      <c r="A151" s="149" t="s">
        <v>338</v>
      </c>
      <c r="B151" s="152"/>
      <c r="C151" s="150"/>
      <c r="D151" s="151"/>
      <c r="E151" s="115" t="s">
        <v>340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>
      <c r="A152" s="145" t="s">
        <v>341</v>
      </c>
      <c r="B152" s="145"/>
      <c r="C152" s="145"/>
      <c r="D152" s="146">
        <f>+SUM(D150:D151)</f>
        <v>0</v>
      </c>
      <c r="E152" s="147"/>
    </row>
    <row r="153" spans="1:15">
      <c r="A153" s="143" t="s">
        <v>342</v>
      </c>
      <c r="B153" s="68">
        <v>833</v>
      </c>
      <c r="C153" s="159">
        <v>43629</v>
      </c>
      <c r="D153" s="127">
        <v>405.15</v>
      </c>
      <c r="E153" s="147" t="s">
        <v>343</v>
      </c>
    </row>
    <row r="154" spans="1:15">
      <c r="A154" s="143" t="s">
        <v>342</v>
      </c>
      <c r="B154" s="68">
        <v>836</v>
      </c>
      <c r="C154" s="159">
        <v>43629</v>
      </c>
      <c r="D154" s="127">
        <v>252.8</v>
      </c>
      <c r="E154" s="147" t="s">
        <v>343</v>
      </c>
    </row>
    <row r="155" spans="1:15">
      <c r="A155" s="143" t="s">
        <v>342</v>
      </c>
      <c r="B155" s="68">
        <v>840</v>
      </c>
      <c r="C155" s="159">
        <v>43629</v>
      </c>
      <c r="D155" s="127">
        <v>670.43</v>
      </c>
      <c r="E155" s="147" t="s">
        <v>343</v>
      </c>
    </row>
    <row r="156" spans="1:15">
      <c r="A156" s="143" t="s">
        <v>342</v>
      </c>
      <c r="B156" s="68">
        <v>841</v>
      </c>
      <c r="C156" s="159">
        <v>43629</v>
      </c>
      <c r="D156" s="127">
        <v>330.93</v>
      </c>
      <c r="E156" s="147" t="s">
        <v>343</v>
      </c>
    </row>
    <row r="157" spans="1:15">
      <c r="A157" s="143" t="s">
        <v>342</v>
      </c>
      <c r="B157" s="68">
        <v>842</v>
      </c>
      <c r="C157" s="159">
        <v>43629</v>
      </c>
      <c r="D157" s="127">
        <v>1030.5999999999999</v>
      </c>
      <c r="E157" s="147" t="s">
        <v>343</v>
      </c>
    </row>
    <row r="158" spans="1:15">
      <c r="A158" s="143" t="s">
        <v>342</v>
      </c>
      <c r="B158" s="68">
        <v>1926</v>
      </c>
      <c r="C158" s="159">
        <v>43629</v>
      </c>
      <c r="D158" s="127">
        <v>884.6</v>
      </c>
      <c r="E158" s="147" t="s">
        <v>343</v>
      </c>
    </row>
    <row r="159" spans="1:15">
      <c r="A159" s="143" t="s">
        <v>342</v>
      </c>
      <c r="B159" s="68">
        <v>1927</v>
      </c>
      <c r="C159" s="159">
        <v>43629</v>
      </c>
      <c r="D159" s="127">
        <v>308</v>
      </c>
      <c r="E159" s="147" t="s">
        <v>343</v>
      </c>
    </row>
    <row r="160" spans="1:15">
      <c r="A160" s="143" t="s">
        <v>342</v>
      </c>
      <c r="B160" s="68">
        <v>1928</v>
      </c>
      <c r="C160" s="159">
        <v>43629</v>
      </c>
      <c r="D160" s="127">
        <v>1756.18</v>
      </c>
      <c r="E160" s="147" t="s">
        <v>343</v>
      </c>
    </row>
    <row r="161" spans="1:5">
      <c r="A161" s="143" t="s">
        <v>342</v>
      </c>
      <c r="B161" s="68">
        <v>1928</v>
      </c>
      <c r="C161" s="159">
        <v>43629</v>
      </c>
      <c r="D161" s="127">
        <v>1253.04</v>
      </c>
      <c r="E161" s="147" t="s">
        <v>343</v>
      </c>
    </row>
    <row r="162" spans="1:5">
      <c r="A162" s="143" t="s">
        <v>342</v>
      </c>
      <c r="B162" s="68">
        <v>1930</v>
      </c>
      <c r="C162" s="159">
        <v>43629</v>
      </c>
      <c r="D162" s="127">
        <v>206.82</v>
      </c>
      <c r="E162" s="147" t="s">
        <v>343</v>
      </c>
    </row>
    <row r="163" spans="1:5">
      <c r="A163" s="143" t="s">
        <v>342</v>
      </c>
      <c r="B163" s="68">
        <v>1931</v>
      </c>
      <c r="C163" s="159">
        <v>43629</v>
      </c>
      <c r="D163" s="127">
        <v>57.44</v>
      </c>
      <c r="E163" s="147" t="s">
        <v>343</v>
      </c>
    </row>
    <row r="164" spans="1:5">
      <c r="A164" s="143" t="s">
        <v>342</v>
      </c>
      <c r="B164" s="68">
        <v>1932</v>
      </c>
      <c r="C164" s="159">
        <v>43629</v>
      </c>
      <c r="D164" s="127">
        <v>1087.8599999999999</v>
      </c>
      <c r="E164" s="147" t="s">
        <v>343</v>
      </c>
    </row>
    <row r="165" spans="1:5">
      <c r="A165" s="143" t="s">
        <v>342</v>
      </c>
      <c r="B165" s="68">
        <v>1933</v>
      </c>
      <c r="C165" s="159">
        <v>43629</v>
      </c>
      <c r="D165" s="127">
        <v>1025.78</v>
      </c>
      <c r="E165" s="147" t="s">
        <v>343</v>
      </c>
    </row>
    <row r="166" spans="1:5">
      <c r="A166" s="143" t="s">
        <v>342</v>
      </c>
      <c r="B166" s="68">
        <v>1934</v>
      </c>
      <c r="C166" s="159">
        <v>43629</v>
      </c>
      <c r="D166" s="127">
        <v>21998.15</v>
      </c>
      <c r="E166" s="147" t="s">
        <v>343</v>
      </c>
    </row>
    <row r="167" spans="1:5">
      <c r="A167" s="143" t="s">
        <v>342</v>
      </c>
      <c r="B167" s="68">
        <v>1935</v>
      </c>
      <c r="C167" s="159">
        <v>43629</v>
      </c>
      <c r="D167" s="127">
        <v>768</v>
      </c>
      <c r="E167" s="147" t="s">
        <v>343</v>
      </c>
    </row>
    <row r="168" spans="1:5">
      <c r="A168" s="143" t="s">
        <v>342</v>
      </c>
      <c r="B168" s="68">
        <v>1936</v>
      </c>
      <c r="C168" s="159">
        <v>43629</v>
      </c>
      <c r="D168" s="127">
        <v>29.92</v>
      </c>
      <c r="E168" s="147" t="s">
        <v>343</v>
      </c>
    </row>
    <row r="169" spans="1:5">
      <c r="A169" s="143" t="s">
        <v>342</v>
      </c>
      <c r="B169" s="68">
        <v>835</v>
      </c>
      <c r="C169" s="159">
        <v>43630</v>
      </c>
      <c r="D169" s="127">
        <v>483.2</v>
      </c>
      <c r="E169" s="147" t="s">
        <v>343</v>
      </c>
    </row>
    <row r="170" spans="1:5">
      <c r="A170" s="143" t="s">
        <v>342</v>
      </c>
      <c r="B170" s="68">
        <v>838</v>
      </c>
      <c r="C170" s="159">
        <v>43630</v>
      </c>
      <c r="D170" s="127">
        <v>264</v>
      </c>
      <c r="E170" s="147" t="s">
        <v>343</v>
      </c>
    </row>
    <row r="171" spans="1:5">
      <c r="A171" s="143" t="s">
        <v>342</v>
      </c>
      <c r="B171" s="68">
        <v>838</v>
      </c>
      <c r="C171" s="159">
        <v>43630</v>
      </c>
      <c r="D171" s="127">
        <v>694.91</v>
      </c>
      <c r="E171" s="147" t="s">
        <v>343</v>
      </c>
    </row>
    <row r="172" spans="1:5">
      <c r="A172" s="143" t="s">
        <v>342</v>
      </c>
      <c r="B172" s="68">
        <v>838</v>
      </c>
      <c r="C172" s="159">
        <v>43630</v>
      </c>
      <c r="D172" s="127">
        <v>910.86</v>
      </c>
      <c r="E172" s="147" t="s">
        <v>343</v>
      </c>
    </row>
    <row r="173" spans="1:5">
      <c r="A173" s="143" t="s">
        <v>342</v>
      </c>
      <c r="B173" s="68">
        <v>837</v>
      </c>
      <c r="C173" s="159">
        <v>43634</v>
      </c>
      <c r="D173" s="127">
        <v>726.55</v>
      </c>
      <c r="E173" s="147" t="s">
        <v>343</v>
      </c>
    </row>
    <row r="174" spans="1:5">
      <c r="A174" s="145" t="s">
        <v>344</v>
      </c>
      <c r="B174" s="145"/>
      <c r="C174" s="145"/>
      <c r="D174" s="146">
        <f>SUM(D153:D173)</f>
        <v>35145.22</v>
      </c>
      <c r="E174" s="148"/>
    </row>
    <row r="175" spans="1:5" hidden="1">
      <c r="A175" s="145" t="s">
        <v>345</v>
      </c>
      <c r="B175" s="145"/>
      <c r="C175" s="145"/>
      <c r="D175" s="146">
        <f>+D174+D149+D152+D145</f>
        <v>95454.89</v>
      </c>
      <c r="E175" s="147"/>
    </row>
    <row r="176" spans="1:5" ht="49.5" hidden="1">
      <c r="A176" s="143" t="s">
        <v>346</v>
      </c>
      <c r="B176" s="68"/>
      <c r="C176" s="159"/>
      <c r="D176" s="127"/>
      <c r="E176" s="147" t="s">
        <v>347</v>
      </c>
    </row>
    <row r="177" spans="1:5" ht="33" hidden="1">
      <c r="A177" s="143" t="s">
        <v>346</v>
      </c>
      <c r="B177" s="11"/>
      <c r="C177" s="157"/>
      <c r="D177" s="158"/>
      <c r="E177" s="147" t="s">
        <v>348</v>
      </c>
    </row>
    <row r="178" spans="1:5" hidden="1">
      <c r="A178" s="145" t="s">
        <v>349</v>
      </c>
      <c r="B178" s="145"/>
      <c r="C178" s="145"/>
      <c r="D178" s="146">
        <f>SUM(D176:D177)</f>
        <v>0</v>
      </c>
      <c r="E178" s="148"/>
    </row>
    <row r="179" spans="1:5" ht="49.5" hidden="1">
      <c r="A179" s="149" t="s">
        <v>350</v>
      </c>
      <c r="B179" s="11"/>
      <c r="C179" s="157"/>
      <c r="D179" s="158"/>
      <c r="E179" s="147" t="s">
        <v>351</v>
      </c>
    </row>
    <row r="180" spans="1:5" hidden="1">
      <c r="A180" s="145" t="s">
        <v>352</v>
      </c>
      <c r="B180" s="145"/>
      <c r="C180" s="145"/>
      <c r="D180" s="146">
        <f>SUM(D179:D179)</f>
        <v>0</v>
      </c>
      <c r="E180" s="148"/>
    </row>
    <row r="181" spans="1:5" ht="49.5" hidden="1">
      <c r="A181" s="143" t="s">
        <v>353</v>
      </c>
      <c r="B181" s="8"/>
      <c r="C181" s="160"/>
      <c r="D181" s="161"/>
      <c r="E181" s="147" t="s">
        <v>354</v>
      </c>
    </row>
    <row r="182" spans="1:5" hidden="1">
      <c r="A182" s="145" t="s">
        <v>355</v>
      </c>
      <c r="B182" s="145"/>
      <c r="C182" s="145"/>
      <c r="D182" s="146">
        <f>SUM(D181:D181)</f>
        <v>0</v>
      </c>
      <c r="E182" s="148"/>
    </row>
    <row r="183" spans="1:5" ht="66" hidden="1">
      <c r="A183" s="143" t="s">
        <v>356</v>
      </c>
      <c r="B183" s="11"/>
      <c r="C183" s="157"/>
      <c r="D183" s="158"/>
      <c r="E183" s="147" t="s">
        <v>357</v>
      </c>
    </row>
    <row r="184" spans="1:5" hidden="1">
      <c r="A184" s="145" t="s">
        <v>358</v>
      </c>
      <c r="B184" s="145"/>
      <c r="C184" s="145"/>
      <c r="D184" s="146">
        <f>SUM(D183:D183)</f>
        <v>0</v>
      </c>
      <c r="E184" s="147"/>
    </row>
    <row r="185" spans="1:5" ht="82.5" hidden="1">
      <c r="A185" s="143" t="s">
        <v>359</v>
      </c>
      <c r="B185" s="68"/>
      <c r="C185" s="159"/>
      <c r="D185" s="127"/>
      <c r="E185" s="147" t="s">
        <v>360</v>
      </c>
    </row>
    <row r="186" spans="1:5" hidden="1">
      <c r="A186" s="145" t="s">
        <v>361</v>
      </c>
      <c r="B186" s="145"/>
      <c r="C186" s="145"/>
      <c r="D186" s="146">
        <f>SUM(D185:D185)</f>
        <v>0</v>
      </c>
      <c r="E186" s="148"/>
    </row>
    <row r="187" spans="1:5" ht="66">
      <c r="A187" s="143" t="s">
        <v>362</v>
      </c>
      <c r="B187" s="68">
        <v>1830</v>
      </c>
      <c r="C187" s="159">
        <v>43623</v>
      </c>
      <c r="D187" s="127">
        <v>119151</v>
      </c>
      <c r="E187" s="155" t="s">
        <v>363</v>
      </c>
    </row>
    <row r="188" spans="1:5">
      <c r="A188" s="145" t="s">
        <v>364</v>
      </c>
      <c r="B188" s="145"/>
      <c r="C188" s="145"/>
      <c r="D188" s="146">
        <f>SUM(D187:D187)</f>
        <v>119151</v>
      </c>
      <c r="E188" s="148"/>
    </row>
    <row r="189" spans="1:5">
      <c r="A189" s="145" t="s">
        <v>365</v>
      </c>
      <c r="B189" s="145"/>
      <c r="C189" s="145"/>
      <c r="D189" s="146">
        <f>+D188+D184+D182+D180+D186+D178</f>
        <v>119151</v>
      </c>
      <c r="E189" s="148"/>
    </row>
    <row r="190" spans="1:5">
      <c r="A190" s="145" t="s">
        <v>366</v>
      </c>
      <c r="B190" s="145"/>
      <c r="C190" s="145"/>
      <c r="D190" s="146">
        <f>D142+D175+D189</f>
        <v>5831443.29</v>
      </c>
      <c r="E190" s="148"/>
    </row>
  </sheetData>
  <sortState ref="B7:F24">
    <sortCondition ref="D7:D24"/>
  </sortState>
  <mergeCells count="1">
    <mergeCell ref="A4:E4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9"/>
  <sheetViews>
    <sheetView zoomScaleNormal="100" zoomScaleSheetLayoutView="112" workbookViewId="0">
      <selection sqref="A1:XFD1048576"/>
    </sheetView>
  </sheetViews>
  <sheetFormatPr defaultRowHeight="16.5"/>
  <cols>
    <col min="1" max="1" width="6.5703125" style="1" customWidth="1"/>
    <col min="2" max="2" width="12.85546875" style="1" customWidth="1"/>
    <col min="3" max="3" width="20.42578125" style="1" customWidth="1"/>
    <col min="4" max="4" width="41" style="1" customWidth="1"/>
    <col min="5" max="5" width="62.7109375" style="128" customWidth="1"/>
    <col min="6" max="6" width="16.42578125" style="129" customWidth="1"/>
    <col min="7" max="249" width="9.140625" style="1"/>
    <col min="250" max="250" width="6.5703125" style="1" customWidth="1"/>
    <col min="251" max="251" width="12.85546875" style="1" customWidth="1"/>
    <col min="252" max="252" width="12.42578125" style="1" customWidth="1"/>
    <col min="253" max="253" width="29" style="1" customWidth="1"/>
    <col min="254" max="254" width="36.5703125" style="1" customWidth="1"/>
    <col min="255" max="255" width="12.5703125" style="1" customWidth="1"/>
    <col min="256" max="256" width="17.7109375" style="1" customWidth="1"/>
    <col min="257" max="258" width="19" style="1" customWidth="1"/>
    <col min="259" max="259" width="13.85546875" style="1" customWidth="1"/>
    <col min="260" max="260" width="22" style="1" customWidth="1"/>
    <col min="261" max="261" width="24.42578125" style="1" customWidth="1"/>
    <col min="262" max="262" width="28.28515625" style="1" customWidth="1"/>
    <col min="263" max="505" width="9.140625" style="1"/>
    <col min="506" max="506" width="6.5703125" style="1" customWidth="1"/>
    <col min="507" max="507" width="12.85546875" style="1" customWidth="1"/>
    <col min="508" max="508" width="12.42578125" style="1" customWidth="1"/>
    <col min="509" max="509" width="29" style="1" customWidth="1"/>
    <col min="510" max="510" width="36.5703125" style="1" customWidth="1"/>
    <col min="511" max="511" width="12.5703125" style="1" customWidth="1"/>
    <col min="512" max="512" width="17.7109375" style="1" customWidth="1"/>
    <col min="513" max="514" width="19" style="1" customWidth="1"/>
    <col min="515" max="515" width="13.85546875" style="1" customWidth="1"/>
    <col min="516" max="516" width="22" style="1" customWidth="1"/>
    <col min="517" max="517" width="24.42578125" style="1" customWidth="1"/>
    <col min="518" max="518" width="28.28515625" style="1" customWidth="1"/>
    <col min="519" max="761" width="9.140625" style="1"/>
    <col min="762" max="762" width="6.5703125" style="1" customWidth="1"/>
    <col min="763" max="763" width="12.85546875" style="1" customWidth="1"/>
    <col min="764" max="764" width="12.42578125" style="1" customWidth="1"/>
    <col min="765" max="765" width="29" style="1" customWidth="1"/>
    <col min="766" max="766" width="36.5703125" style="1" customWidth="1"/>
    <col min="767" max="767" width="12.5703125" style="1" customWidth="1"/>
    <col min="768" max="768" width="17.7109375" style="1" customWidth="1"/>
    <col min="769" max="770" width="19" style="1" customWidth="1"/>
    <col min="771" max="771" width="13.85546875" style="1" customWidth="1"/>
    <col min="772" max="772" width="22" style="1" customWidth="1"/>
    <col min="773" max="773" width="24.42578125" style="1" customWidth="1"/>
    <col min="774" max="774" width="28.28515625" style="1" customWidth="1"/>
    <col min="775" max="1017" width="9.140625" style="1"/>
    <col min="1018" max="1018" width="6.5703125" style="1" customWidth="1"/>
    <col min="1019" max="1019" width="12.85546875" style="1" customWidth="1"/>
    <col min="1020" max="1020" width="12.42578125" style="1" customWidth="1"/>
    <col min="1021" max="1021" width="29" style="1" customWidth="1"/>
    <col min="1022" max="1022" width="36.5703125" style="1" customWidth="1"/>
    <col min="1023" max="1023" width="12.5703125" style="1" customWidth="1"/>
    <col min="1024" max="1024" width="17.7109375" style="1" customWidth="1"/>
    <col min="1025" max="1026" width="19" style="1" customWidth="1"/>
    <col min="1027" max="1027" width="13.85546875" style="1" customWidth="1"/>
    <col min="1028" max="1028" width="22" style="1" customWidth="1"/>
    <col min="1029" max="1029" width="24.42578125" style="1" customWidth="1"/>
    <col min="1030" max="1030" width="28.28515625" style="1" customWidth="1"/>
    <col min="1031" max="1273" width="9.140625" style="1"/>
    <col min="1274" max="1274" width="6.5703125" style="1" customWidth="1"/>
    <col min="1275" max="1275" width="12.85546875" style="1" customWidth="1"/>
    <col min="1276" max="1276" width="12.42578125" style="1" customWidth="1"/>
    <col min="1277" max="1277" width="29" style="1" customWidth="1"/>
    <col min="1278" max="1278" width="36.5703125" style="1" customWidth="1"/>
    <col min="1279" max="1279" width="12.5703125" style="1" customWidth="1"/>
    <col min="1280" max="1280" width="17.7109375" style="1" customWidth="1"/>
    <col min="1281" max="1282" width="19" style="1" customWidth="1"/>
    <col min="1283" max="1283" width="13.85546875" style="1" customWidth="1"/>
    <col min="1284" max="1284" width="22" style="1" customWidth="1"/>
    <col min="1285" max="1285" width="24.42578125" style="1" customWidth="1"/>
    <col min="1286" max="1286" width="28.28515625" style="1" customWidth="1"/>
    <col min="1287" max="1529" width="9.140625" style="1"/>
    <col min="1530" max="1530" width="6.5703125" style="1" customWidth="1"/>
    <col min="1531" max="1531" width="12.85546875" style="1" customWidth="1"/>
    <col min="1532" max="1532" width="12.42578125" style="1" customWidth="1"/>
    <col min="1533" max="1533" width="29" style="1" customWidth="1"/>
    <col min="1534" max="1534" width="36.5703125" style="1" customWidth="1"/>
    <col min="1535" max="1535" width="12.5703125" style="1" customWidth="1"/>
    <col min="1536" max="1536" width="17.7109375" style="1" customWidth="1"/>
    <col min="1537" max="1538" width="19" style="1" customWidth="1"/>
    <col min="1539" max="1539" width="13.85546875" style="1" customWidth="1"/>
    <col min="1540" max="1540" width="22" style="1" customWidth="1"/>
    <col min="1541" max="1541" width="24.42578125" style="1" customWidth="1"/>
    <col min="1542" max="1542" width="28.28515625" style="1" customWidth="1"/>
    <col min="1543" max="1785" width="9.140625" style="1"/>
    <col min="1786" max="1786" width="6.5703125" style="1" customWidth="1"/>
    <col min="1787" max="1787" width="12.85546875" style="1" customWidth="1"/>
    <col min="1788" max="1788" width="12.42578125" style="1" customWidth="1"/>
    <col min="1789" max="1789" width="29" style="1" customWidth="1"/>
    <col min="1790" max="1790" width="36.5703125" style="1" customWidth="1"/>
    <col min="1791" max="1791" width="12.5703125" style="1" customWidth="1"/>
    <col min="1792" max="1792" width="17.7109375" style="1" customWidth="1"/>
    <col min="1793" max="1794" width="19" style="1" customWidth="1"/>
    <col min="1795" max="1795" width="13.85546875" style="1" customWidth="1"/>
    <col min="1796" max="1796" width="22" style="1" customWidth="1"/>
    <col min="1797" max="1797" width="24.42578125" style="1" customWidth="1"/>
    <col min="1798" max="1798" width="28.28515625" style="1" customWidth="1"/>
    <col min="1799" max="2041" width="9.140625" style="1"/>
    <col min="2042" max="2042" width="6.5703125" style="1" customWidth="1"/>
    <col min="2043" max="2043" width="12.85546875" style="1" customWidth="1"/>
    <col min="2044" max="2044" width="12.42578125" style="1" customWidth="1"/>
    <col min="2045" max="2045" width="29" style="1" customWidth="1"/>
    <col min="2046" max="2046" width="36.5703125" style="1" customWidth="1"/>
    <col min="2047" max="2047" width="12.5703125" style="1" customWidth="1"/>
    <col min="2048" max="2048" width="17.7109375" style="1" customWidth="1"/>
    <col min="2049" max="2050" width="19" style="1" customWidth="1"/>
    <col min="2051" max="2051" width="13.85546875" style="1" customWidth="1"/>
    <col min="2052" max="2052" width="22" style="1" customWidth="1"/>
    <col min="2053" max="2053" width="24.42578125" style="1" customWidth="1"/>
    <col min="2054" max="2054" width="28.28515625" style="1" customWidth="1"/>
    <col min="2055" max="2297" width="9.140625" style="1"/>
    <col min="2298" max="2298" width="6.5703125" style="1" customWidth="1"/>
    <col min="2299" max="2299" width="12.85546875" style="1" customWidth="1"/>
    <col min="2300" max="2300" width="12.42578125" style="1" customWidth="1"/>
    <col min="2301" max="2301" width="29" style="1" customWidth="1"/>
    <col min="2302" max="2302" width="36.5703125" style="1" customWidth="1"/>
    <col min="2303" max="2303" width="12.5703125" style="1" customWidth="1"/>
    <col min="2304" max="2304" width="17.7109375" style="1" customWidth="1"/>
    <col min="2305" max="2306" width="19" style="1" customWidth="1"/>
    <col min="2307" max="2307" width="13.85546875" style="1" customWidth="1"/>
    <col min="2308" max="2308" width="22" style="1" customWidth="1"/>
    <col min="2309" max="2309" width="24.42578125" style="1" customWidth="1"/>
    <col min="2310" max="2310" width="28.28515625" style="1" customWidth="1"/>
    <col min="2311" max="2553" width="9.140625" style="1"/>
    <col min="2554" max="2554" width="6.5703125" style="1" customWidth="1"/>
    <col min="2555" max="2555" width="12.85546875" style="1" customWidth="1"/>
    <col min="2556" max="2556" width="12.42578125" style="1" customWidth="1"/>
    <col min="2557" max="2557" width="29" style="1" customWidth="1"/>
    <col min="2558" max="2558" width="36.5703125" style="1" customWidth="1"/>
    <col min="2559" max="2559" width="12.5703125" style="1" customWidth="1"/>
    <col min="2560" max="2560" width="17.7109375" style="1" customWidth="1"/>
    <col min="2561" max="2562" width="19" style="1" customWidth="1"/>
    <col min="2563" max="2563" width="13.85546875" style="1" customWidth="1"/>
    <col min="2564" max="2564" width="22" style="1" customWidth="1"/>
    <col min="2565" max="2565" width="24.42578125" style="1" customWidth="1"/>
    <col min="2566" max="2566" width="28.28515625" style="1" customWidth="1"/>
    <col min="2567" max="2809" width="9.140625" style="1"/>
    <col min="2810" max="2810" width="6.5703125" style="1" customWidth="1"/>
    <col min="2811" max="2811" width="12.85546875" style="1" customWidth="1"/>
    <col min="2812" max="2812" width="12.42578125" style="1" customWidth="1"/>
    <col min="2813" max="2813" width="29" style="1" customWidth="1"/>
    <col min="2814" max="2814" width="36.5703125" style="1" customWidth="1"/>
    <col min="2815" max="2815" width="12.5703125" style="1" customWidth="1"/>
    <col min="2816" max="2816" width="17.7109375" style="1" customWidth="1"/>
    <col min="2817" max="2818" width="19" style="1" customWidth="1"/>
    <col min="2819" max="2819" width="13.85546875" style="1" customWidth="1"/>
    <col min="2820" max="2820" width="22" style="1" customWidth="1"/>
    <col min="2821" max="2821" width="24.42578125" style="1" customWidth="1"/>
    <col min="2822" max="2822" width="28.28515625" style="1" customWidth="1"/>
    <col min="2823" max="3065" width="9.140625" style="1"/>
    <col min="3066" max="3066" width="6.5703125" style="1" customWidth="1"/>
    <col min="3067" max="3067" width="12.85546875" style="1" customWidth="1"/>
    <col min="3068" max="3068" width="12.42578125" style="1" customWidth="1"/>
    <col min="3069" max="3069" width="29" style="1" customWidth="1"/>
    <col min="3070" max="3070" width="36.5703125" style="1" customWidth="1"/>
    <col min="3071" max="3071" width="12.5703125" style="1" customWidth="1"/>
    <col min="3072" max="3072" width="17.7109375" style="1" customWidth="1"/>
    <col min="3073" max="3074" width="19" style="1" customWidth="1"/>
    <col min="3075" max="3075" width="13.85546875" style="1" customWidth="1"/>
    <col min="3076" max="3076" width="22" style="1" customWidth="1"/>
    <col min="3077" max="3077" width="24.42578125" style="1" customWidth="1"/>
    <col min="3078" max="3078" width="28.28515625" style="1" customWidth="1"/>
    <col min="3079" max="3321" width="9.140625" style="1"/>
    <col min="3322" max="3322" width="6.5703125" style="1" customWidth="1"/>
    <col min="3323" max="3323" width="12.85546875" style="1" customWidth="1"/>
    <col min="3324" max="3324" width="12.42578125" style="1" customWidth="1"/>
    <col min="3325" max="3325" width="29" style="1" customWidth="1"/>
    <col min="3326" max="3326" width="36.5703125" style="1" customWidth="1"/>
    <col min="3327" max="3327" width="12.5703125" style="1" customWidth="1"/>
    <col min="3328" max="3328" width="17.7109375" style="1" customWidth="1"/>
    <col min="3329" max="3330" width="19" style="1" customWidth="1"/>
    <col min="3331" max="3331" width="13.85546875" style="1" customWidth="1"/>
    <col min="3332" max="3332" width="22" style="1" customWidth="1"/>
    <col min="3333" max="3333" width="24.42578125" style="1" customWidth="1"/>
    <col min="3334" max="3334" width="28.28515625" style="1" customWidth="1"/>
    <col min="3335" max="3577" width="9.140625" style="1"/>
    <col min="3578" max="3578" width="6.5703125" style="1" customWidth="1"/>
    <col min="3579" max="3579" width="12.85546875" style="1" customWidth="1"/>
    <col min="3580" max="3580" width="12.42578125" style="1" customWidth="1"/>
    <col min="3581" max="3581" width="29" style="1" customWidth="1"/>
    <col min="3582" max="3582" width="36.5703125" style="1" customWidth="1"/>
    <col min="3583" max="3583" width="12.5703125" style="1" customWidth="1"/>
    <col min="3584" max="3584" width="17.7109375" style="1" customWidth="1"/>
    <col min="3585" max="3586" width="19" style="1" customWidth="1"/>
    <col min="3587" max="3587" width="13.85546875" style="1" customWidth="1"/>
    <col min="3588" max="3588" width="22" style="1" customWidth="1"/>
    <col min="3589" max="3589" width="24.42578125" style="1" customWidth="1"/>
    <col min="3590" max="3590" width="28.28515625" style="1" customWidth="1"/>
    <col min="3591" max="3833" width="9.140625" style="1"/>
    <col min="3834" max="3834" width="6.5703125" style="1" customWidth="1"/>
    <col min="3835" max="3835" width="12.85546875" style="1" customWidth="1"/>
    <col min="3836" max="3836" width="12.42578125" style="1" customWidth="1"/>
    <col min="3837" max="3837" width="29" style="1" customWidth="1"/>
    <col min="3838" max="3838" width="36.5703125" style="1" customWidth="1"/>
    <col min="3839" max="3839" width="12.5703125" style="1" customWidth="1"/>
    <col min="3840" max="3840" width="17.7109375" style="1" customWidth="1"/>
    <col min="3841" max="3842" width="19" style="1" customWidth="1"/>
    <col min="3843" max="3843" width="13.85546875" style="1" customWidth="1"/>
    <col min="3844" max="3844" width="22" style="1" customWidth="1"/>
    <col min="3845" max="3845" width="24.42578125" style="1" customWidth="1"/>
    <col min="3846" max="3846" width="28.28515625" style="1" customWidth="1"/>
    <col min="3847" max="4089" width="9.140625" style="1"/>
    <col min="4090" max="4090" width="6.5703125" style="1" customWidth="1"/>
    <col min="4091" max="4091" width="12.85546875" style="1" customWidth="1"/>
    <col min="4092" max="4092" width="12.42578125" style="1" customWidth="1"/>
    <col min="4093" max="4093" width="29" style="1" customWidth="1"/>
    <col min="4094" max="4094" width="36.5703125" style="1" customWidth="1"/>
    <col min="4095" max="4095" width="12.5703125" style="1" customWidth="1"/>
    <col min="4096" max="4096" width="17.7109375" style="1" customWidth="1"/>
    <col min="4097" max="4098" width="19" style="1" customWidth="1"/>
    <col min="4099" max="4099" width="13.85546875" style="1" customWidth="1"/>
    <col min="4100" max="4100" width="22" style="1" customWidth="1"/>
    <col min="4101" max="4101" width="24.42578125" style="1" customWidth="1"/>
    <col min="4102" max="4102" width="28.28515625" style="1" customWidth="1"/>
    <col min="4103" max="4345" width="9.140625" style="1"/>
    <col min="4346" max="4346" width="6.5703125" style="1" customWidth="1"/>
    <col min="4347" max="4347" width="12.85546875" style="1" customWidth="1"/>
    <col min="4348" max="4348" width="12.42578125" style="1" customWidth="1"/>
    <col min="4349" max="4349" width="29" style="1" customWidth="1"/>
    <col min="4350" max="4350" width="36.5703125" style="1" customWidth="1"/>
    <col min="4351" max="4351" width="12.5703125" style="1" customWidth="1"/>
    <col min="4352" max="4352" width="17.7109375" style="1" customWidth="1"/>
    <col min="4353" max="4354" width="19" style="1" customWidth="1"/>
    <col min="4355" max="4355" width="13.85546875" style="1" customWidth="1"/>
    <col min="4356" max="4356" width="22" style="1" customWidth="1"/>
    <col min="4357" max="4357" width="24.42578125" style="1" customWidth="1"/>
    <col min="4358" max="4358" width="28.28515625" style="1" customWidth="1"/>
    <col min="4359" max="4601" width="9.140625" style="1"/>
    <col min="4602" max="4602" width="6.5703125" style="1" customWidth="1"/>
    <col min="4603" max="4603" width="12.85546875" style="1" customWidth="1"/>
    <col min="4604" max="4604" width="12.42578125" style="1" customWidth="1"/>
    <col min="4605" max="4605" width="29" style="1" customWidth="1"/>
    <col min="4606" max="4606" width="36.5703125" style="1" customWidth="1"/>
    <col min="4607" max="4607" width="12.5703125" style="1" customWidth="1"/>
    <col min="4608" max="4608" width="17.7109375" style="1" customWidth="1"/>
    <col min="4609" max="4610" width="19" style="1" customWidth="1"/>
    <col min="4611" max="4611" width="13.85546875" style="1" customWidth="1"/>
    <col min="4612" max="4612" width="22" style="1" customWidth="1"/>
    <col min="4613" max="4613" width="24.42578125" style="1" customWidth="1"/>
    <col min="4614" max="4614" width="28.28515625" style="1" customWidth="1"/>
    <col min="4615" max="4857" width="9.140625" style="1"/>
    <col min="4858" max="4858" width="6.5703125" style="1" customWidth="1"/>
    <col min="4859" max="4859" width="12.85546875" style="1" customWidth="1"/>
    <col min="4860" max="4860" width="12.42578125" style="1" customWidth="1"/>
    <col min="4861" max="4861" width="29" style="1" customWidth="1"/>
    <col min="4862" max="4862" width="36.5703125" style="1" customWidth="1"/>
    <col min="4863" max="4863" width="12.5703125" style="1" customWidth="1"/>
    <col min="4864" max="4864" width="17.7109375" style="1" customWidth="1"/>
    <col min="4865" max="4866" width="19" style="1" customWidth="1"/>
    <col min="4867" max="4867" width="13.85546875" style="1" customWidth="1"/>
    <col min="4868" max="4868" width="22" style="1" customWidth="1"/>
    <col min="4869" max="4869" width="24.42578125" style="1" customWidth="1"/>
    <col min="4870" max="4870" width="28.28515625" style="1" customWidth="1"/>
    <col min="4871" max="5113" width="9.140625" style="1"/>
    <col min="5114" max="5114" width="6.5703125" style="1" customWidth="1"/>
    <col min="5115" max="5115" width="12.85546875" style="1" customWidth="1"/>
    <col min="5116" max="5116" width="12.42578125" style="1" customWidth="1"/>
    <col min="5117" max="5117" width="29" style="1" customWidth="1"/>
    <col min="5118" max="5118" width="36.5703125" style="1" customWidth="1"/>
    <col min="5119" max="5119" width="12.5703125" style="1" customWidth="1"/>
    <col min="5120" max="5120" width="17.7109375" style="1" customWidth="1"/>
    <col min="5121" max="5122" width="19" style="1" customWidth="1"/>
    <col min="5123" max="5123" width="13.85546875" style="1" customWidth="1"/>
    <col min="5124" max="5124" width="22" style="1" customWidth="1"/>
    <col min="5125" max="5125" width="24.42578125" style="1" customWidth="1"/>
    <col min="5126" max="5126" width="28.28515625" style="1" customWidth="1"/>
    <col min="5127" max="5369" width="9.140625" style="1"/>
    <col min="5370" max="5370" width="6.5703125" style="1" customWidth="1"/>
    <col min="5371" max="5371" width="12.85546875" style="1" customWidth="1"/>
    <col min="5372" max="5372" width="12.42578125" style="1" customWidth="1"/>
    <col min="5373" max="5373" width="29" style="1" customWidth="1"/>
    <col min="5374" max="5374" width="36.5703125" style="1" customWidth="1"/>
    <col min="5375" max="5375" width="12.5703125" style="1" customWidth="1"/>
    <col min="5376" max="5376" width="17.7109375" style="1" customWidth="1"/>
    <col min="5377" max="5378" width="19" style="1" customWidth="1"/>
    <col min="5379" max="5379" width="13.85546875" style="1" customWidth="1"/>
    <col min="5380" max="5380" width="22" style="1" customWidth="1"/>
    <col min="5381" max="5381" width="24.42578125" style="1" customWidth="1"/>
    <col min="5382" max="5382" width="28.28515625" style="1" customWidth="1"/>
    <col min="5383" max="5625" width="9.140625" style="1"/>
    <col min="5626" max="5626" width="6.5703125" style="1" customWidth="1"/>
    <col min="5627" max="5627" width="12.85546875" style="1" customWidth="1"/>
    <col min="5628" max="5628" width="12.42578125" style="1" customWidth="1"/>
    <col min="5629" max="5629" width="29" style="1" customWidth="1"/>
    <col min="5630" max="5630" width="36.5703125" style="1" customWidth="1"/>
    <col min="5631" max="5631" width="12.5703125" style="1" customWidth="1"/>
    <col min="5632" max="5632" width="17.7109375" style="1" customWidth="1"/>
    <col min="5633" max="5634" width="19" style="1" customWidth="1"/>
    <col min="5635" max="5635" width="13.85546875" style="1" customWidth="1"/>
    <col min="5636" max="5636" width="22" style="1" customWidth="1"/>
    <col min="5637" max="5637" width="24.42578125" style="1" customWidth="1"/>
    <col min="5638" max="5638" width="28.28515625" style="1" customWidth="1"/>
    <col min="5639" max="5881" width="9.140625" style="1"/>
    <col min="5882" max="5882" width="6.5703125" style="1" customWidth="1"/>
    <col min="5883" max="5883" width="12.85546875" style="1" customWidth="1"/>
    <col min="5884" max="5884" width="12.42578125" style="1" customWidth="1"/>
    <col min="5885" max="5885" width="29" style="1" customWidth="1"/>
    <col min="5886" max="5886" width="36.5703125" style="1" customWidth="1"/>
    <col min="5887" max="5887" width="12.5703125" style="1" customWidth="1"/>
    <col min="5888" max="5888" width="17.7109375" style="1" customWidth="1"/>
    <col min="5889" max="5890" width="19" style="1" customWidth="1"/>
    <col min="5891" max="5891" width="13.85546875" style="1" customWidth="1"/>
    <col min="5892" max="5892" width="22" style="1" customWidth="1"/>
    <col min="5893" max="5893" width="24.42578125" style="1" customWidth="1"/>
    <col min="5894" max="5894" width="28.28515625" style="1" customWidth="1"/>
    <col min="5895" max="6137" width="9.140625" style="1"/>
    <col min="6138" max="6138" width="6.5703125" style="1" customWidth="1"/>
    <col min="6139" max="6139" width="12.85546875" style="1" customWidth="1"/>
    <col min="6140" max="6140" width="12.42578125" style="1" customWidth="1"/>
    <col min="6141" max="6141" width="29" style="1" customWidth="1"/>
    <col min="6142" max="6142" width="36.5703125" style="1" customWidth="1"/>
    <col min="6143" max="6143" width="12.5703125" style="1" customWidth="1"/>
    <col min="6144" max="6144" width="17.7109375" style="1" customWidth="1"/>
    <col min="6145" max="6146" width="19" style="1" customWidth="1"/>
    <col min="6147" max="6147" width="13.85546875" style="1" customWidth="1"/>
    <col min="6148" max="6148" width="22" style="1" customWidth="1"/>
    <col min="6149" max="6149" width="24.42578125" style="1" customWidth="1"/>
    <col min="6150" max="6150" width="28.28515625" style="1" customWidth="1"/>
    <col min="6151" max="6393" width="9.140625" style="1"/>
    <col min="6394" max="6394" width="6.5703125" style="1" customWidth="1"/>
    <col min="6395" max="6395" width="12.85546875" style="1" customWidth="1"/>
    <col min="6396" max="6396" width="12.42578125" style="1" customWidth="1"/>
    <col min="6397" max="6397" width="29" style="1" customWidth="1"/>
    <col min="6398" max="6398" width="36.5703125" style="1" customWidth="1"/>
    <col min="6399" max="6399" width="12.5703125" style="1" customWidth="1"/>
    <col min="6400" max="6400" width="17.7109375" style="1" customWidth="1"/>
    <col min="6401" max="6402" width="19" style="1" customWidth="1"/>
    <col min="6403" max="6403" width="13.85546875" style="1" customWidth="1"/>
    <col min="6404" max="6404" width="22" style="1" customWidth="1"/>
    <col min="6405" max="6405" width="24.42578125" style="1" customWidth="1"/>
    <col min="6406" max="6406" width="28.28515625" style="1" customWidth="1"/>
    <col min="6407" max="6649" width="9.140625" style="1"/>
    <col min="6650" max="6650" width="6.5703125" style="1" customWidth="1"/>
    <col min="6651" max="6651" width="12.85546875" style="1" customWidth="1"/>
    <col min="6652" max="6652" width="12.42578125" style="1" customWidth="1"/>
    <col min="6653" max="6653" width="29" style="1" customWidth="1"/>
    <col min="6654" max="6654" width="36.5703125" style="1" customWidth="1"/>
    <col min="6655" max="6655" width="12.5703125" style="1" customWidth="1"/>
    <col min="6656" max="6656" width="17.7109375" style="1" customWidth="1"/>
    <col min="6657" max="6658" width="19" style="1" customWidth="1"/>
    <col min="6659" max="6659" width="13.85546875" style="1" customWidth="1"/>
    <col min="6660" max="6660" width="22" style="1" customWidth="1"/>
    <col min="6661" max="6661" width="24.42578125" style="1" customWidth="1"/>
    <col min="6662" max="6662" width="28.28515625" style="1" customWidth="1"/>
    <col min="6663" max="6905" width="9.140625" style="1"/>
    <col min="6906" max="6906" width="6.5703125" style="1" customWidth="1"/>
    <col min="6907" max="6907" width="12.85546875" style="1" customWidth="1"/>
    <col min="6908" max="6908" width="12.42578125" style="1" customWidth="1"/>
    <col min="6909" max="6909" width="29" style="1" customWidth="1"/>
    <col min="6910" max="6910" width="36.5703125" style="1" customWidth="1"/>
    <col min="6911" max="6911" width="12.5703125" style="1" customWidth="1"/>
    <col min="6912" max="6912" width="17.7109375" style="1" customWidth="1"/>
    <col min="6913" max="6914" width="19" style="1" customWidth="1"/>
    <col min="6915" max="6915" width="13.85546875" style="1" customWidth="1"/>
    <col min="6916" max="6916" width="22" style="1" customWidth="1"/>
    <col min="6917" max="6917" width="24.42578125" style="1" customWidth="1"/>
    <col min="6918" max="6918" width="28.28515625" style="1" customWidth="1"/>
    <col min="6919" max="7161" width="9.140625" style="1"/>
    <col min="7162" max="7162" width="6.5703125" style="1" customWidth="1"/>
    <col min="7163" max="7163" width="12.85546875" style="1" customWidth="1"/>
    <col min="7164" max="7164" width="12.42578125" style="1" customWidth="1"/>
    <col min="7165" max="7165" width="29" style="1" customWidth="1"/>
    <col min="7166" max="7166" width="36.5703125" style="1" customWidth="1"/>
    <col min="7167" max="7167" width="12.5703125" style="1" customWidth="1"/>
    <col min="7168" max="7168" width="17.7109375" style="1" customWidth="1"/>
    <col min="7169" max="7170" width="19" style="1" customWidth="1"/>
    <col min="7171" max="7171" width="13.85546875" style="1" customWidth="1"/>
    <col min="7172" max="7172" width="22" style="1" customWidth="1"/>
    <col min="7173" max="7173" width="24.42578125" style="1" customWidth="1"/>
    <col min="7174" max="7174" width="28.28515625" style="1" customWidth="1"/>
    <col min="7175" max="7417" width="9.140625" style="1"/>
    <col min="7418" max="7418" width="6.5703125" style="1" customWidth="1"/>
    <col min="7419" max="7419" width="12.85546875" style="1" customWidth="1"/>
    <col min="7420" max="7420" width="12.42578125" style="1" customWidth="1"/>
    <col min="7421" max="7421" width="29" style="1" customWidth="1"/>
    <col min="7422" max="7422" width="36.5703125" style="1" customWidth="1"/>
    <col min="7423" max="7423" width="12.5703125" style="1" customWidth="1"/>
    <col min="7424" max="7424" width="17.7109375" style="1" customWidth="1"/>
    <col min="7425" max="7426" width="19" style="1" customWidth="1"/>
    <col min="7427" max="7427" width="13.85546875" style="1" customWidth="1"/>
    <col min="7428" max="7428" width="22" style="1" customWidth="1"/>
    <col min="7429" max="7429" width="24.42578125" style="1" customWidth="1"/>
    <col min="7430" max="7430" width="28.28515625" style="1" customWidth="1"/>
    <col min="7431" max="7673" width="9.140625" style="1"/>
    <col min="7674" max="7674" width="6.5703125" style="1" customWidth="1"/>
    <col min="7675" max="7675" width="12.85546875" style="1" customWidth="1"/>
    <col min="7676" max="7676" width="12.42578125" style="1" customWidth="1"/>
    <col min="7677" max="7677" width="29" style="1" customWidth="1"/>
    <col min="7678" max="7678" width="36.5703125" style="1" customWidth="1"/>
    <col min="7679" max="7679" width="12.5703125" style="1" customWidth="1"/>
    <col min="7680" max="7680" width="17.7109375" style="1" customWidth="1"/>
    <col min="7681" max="7682" width="19" style="1" customWidth="1"/>
    <col min="7683" max="7683" width="13.85546875" style="1" customWidth="1"/>
    <col min="7684" max="7684" width="22" style="1" customWidth="1"/>
    <col min="7685" max="7685" width="24.42578125" style="1" customWidth="1"/>
    <col min="7686" max="7686" width="28.28515625" style="1" customWidth="1"/>
    <col min="7687" max="7929" width="9.140625" style="1"/>
    <col min="7930" max="7930" width="6.5703125" style="1" customWidth="1"/>
    <col min="7931" max="7931" width="12.85546875" style="1" customWidth="1"/>
    <col min="7932" max="7932" width="12.42578125" style="1" customWidth="1"/>
    <col min="7933" max="7933" width="29" style="1" customWidth="1"/>
    <col min="7934" max="7934" width="36.5703125" style="1" customWidth="1"/>
    <col min="7935" max="7935" width="12.5703125" style="1" customWidth="1"/>
    <col min="7936" max="7936" width="17.7109375" style="1" customWidth="1"/>
    <col min="7937" max="7938" width="19" style="1" customWidth="1"/>
    <col min="7939" max="7939" width="13.85546875" style="1" customWidth="1"/>
    <col min="7940" max="7940" width="22" style="1" customWidth="1"/>
    <col min="7941" max="7941" width="24.42578125" style="1" customWidth="1"/>
    <col min="7942" max="7942" width="28.28515625" style="1" customWidth="1"/>
    <col min="7943" max="8185" width="9.140625" style="1"/>
    <col min="8186" max="8186" width="6.5703125" style="1" customWidth="1"/>
    <col min="8187" max="8187" width="12.85546875" style="1" customWidth="1"/>
    <col min="8188" max="8188" width="12.42578125" style="1" customWidth="1"/>
    <col min="8189" max="8189" width="29" style="1" customWidth="1"/>
    <col min="8190" max="8190" width="36.5703125" style="1" customWidth="1"/>
    <col min="8191" max="8191" width="12.5703125" style="1" customWidth="1"/>
    <col min="8192" max="8192" width="17.7109375" style="1" customWidth="1"/>
    <col min="8193" max="8194" width="19" style="1" customWidth="1"/>
    <col min="8195" max="8195" width="13.85546875" style="1" customWidth="1"/>
    <col min="8196" max="8196" width="22" style="1" customWidth="1"/>
    <col min="8197" max="8197" width="24.42578125" style="1" customWidth="1"/>
    <col min="8198" max="8198" width="28.28515625" style="1" customWidth="1"/>
    <col min="8199" max="8441" width="9.140625" style="1"/>
    <col min="8442" max="8442" width="6.5703125" style="1" customWidth="1"/>
    <col min="8443" max="8443" width="12.85546875" style="1" customWidth="1"/>
    <col min="8444" max="8444" width="12.42578125" style="1" customWidth="1"/>
    <col min="8445" max="8445" width="29" style="1" customWidth="1"/>
    <col min="8446" max="8446" width="36.5703125" style="1" customWidth="1"/>
    <col min="8447" max="8447" width="12.5703125" style="1" customWidth="1"/>
    <col min="8448" max="8448" width="17.7109375" style="1" customWidth="1"/>
    <col min="8449" max="8450" width="19" style="1" customWidth="1"/>
    <col min="8451" max="8451" width="13.85546875" style="1" customWidth="1"/>
    <col min="8452" max="8452" width="22" style="1" customWidth="1"/>
    <col min="8453" max="8453" width="24.42578125" style="1" customWidth="1"/>
    <col min="8454" max="8454" width="28.28515625" style="1" customWidth="1"/>
    <col min="8455" max="8697" width="9.140625" style="1"/>
    <col min="8698" max="8698" width="6.5703125" style="1" customWidth="1"/>
    <col min="8699" max="8699" width="12.85546875" style="1" customWidth="1"/>
    <col min="8700" max="8700" width="12.42578125" style="1" customWidth="1"/>
    <col min="8701" max="8701" width="29" style="1" customWidth="1"/>
    <col min="8702" max="8702" width="36.5703125" style="1" customWidth="1"/>
    <col min="8703" max="8703" width="12.5703125" style="1" customWidth="1"/>
    <col min="8704" max="8704" width="17.7109375" style="1" customWidth="1"/>
    <col min="8705" max="8706" width="19" style="1" customWidth="1"/>
    <col min="8707" max="8707" width="13.85546875" style="1" customWidth="1"/>
    <col min="8708" max="8708" width="22" style="1" customWidth="1"/>
    <col min="8709" max="8709" width="24.42578125" style="1" customWidth="1"/>
    <col min="8710" max="8710" width="28.28515625" style="1" customWidth="1"/>
    <col min="8711" max="8953" width="9.140625" style="1"/>
    <col min="8954" max="8954" width="6.5703125" style="1" customWidth="1"/>
    <col min="8955" max="8955" width="12.85546875" style="1" customWidth="1"/>
    <col min="8956" max="8956" width="12.42578125" style="1" customWidth="1"/>
    <col min="8957" max="8957" width="29" style="1" customWidth="1"/>
    <col min="8958" max="8958" width="36.5703125" style="1" customWidth="1"/>
    <col min="8959" max="8959" width="12.5703125" style="1" customWidth="1"/>
    <col min="8960" max="8960" width="17.7109375" style="1" customWidth="1"/>
    <col min="8961" max="8962" width="19" style="1" customWidth="1"/>
    <col min="8963" max="8963" width="13.85546875" style="1" customWidth="1"/>
    <col min="8964" max="8964" width="22" style="1" customWidth="1"/>
    <col min="8965" max="8965" width="24.42578125" style="1" customWidth="1"/>
    <col min="8966" max="8966" width="28.28515625" style="1" customWidth="1"/>
    <col min="8967" max="9209" width="9.140625" style="1"/>
    <col min="9210" max="9210" width="6.5703125" style="1" customWidth="1"/>
    <col min="9211" max="9211" width="12.85546875" style="1" customWidth="1"/>
    <col min="9212" max="9212" width="12.42578125" style="1" customWidth="1"/>
    <col min="9213" max="9213" width="29" style="1" customWidth="1"/>
    <col min="9214" max="9214" width="36.5703125" style="1" customWidth="1"/>
    <col min="9215" max="9215" width="12.5703125" style="1" customWidth="1"/>
    <col min="9216" max="9216" width="17.7109375" style="1" customWidth="1"/>
    <col min="9217" max="9218" width="19" style="1" customWidth="1"/>
    <col min="9219" max="9219" width="13.85546875" style="1" customWidth="1"/>
    <col min="9220" max="9220" width="22" style="1" customWidth="1"/>
    <col min="9221" max="9221" width="24.42578125" style="1" customWidth="1"/>
    <col min="9222" max="9222" width="28.28515625" style="1" customWidth="1"/>
    <col min="9223" max="9465" width="9.140625" style="1"/>
    <col min="9466" max="9466" width="6.5703125" style="1" customWidth="1"/>
    <col min="9467" max="9467" width="12.85546875" style="1" customWidth="1"/>
    <col min="9468" max="9468" width="12.42578125" style="1" customWidth="1"/>
    <col min="9469" max="9469" width="29" style="1" customWidth="1"/>
    <col min="9470" max="9470" width="36.5703125" style="1" customWidth="1"/>
    <col min="9471" max="9471" width="12.5703125" style="1" customWidth="1"/>
    <col min="9472" max="9472" width="17.7109375" style="1" customWidth="1"/>
    <col min="9473" max="9474" width="19" style="1" customWidth="1"/>
    <col min="9475" max="9475" width="13.85546875" style="1" customWidth="1"/>
    <col min="9476" max="9476" width="22" style="1" customWidth="1"/>
    <col min="9477" max="9477" width="24.42578125" style="1" customWidth="1"/>
    <col min="9478" max="9478" width="28.28515625" style="1" customWidth="1"/>
    <col min="9479" max="9721" width="9.140625" style="1"/>
    <col min="9722" max="9722" width="6.5703125" style="1" customWidth="1"/>
    <col min="9723" max="9723" width="12.85546875" style="1" customWidth="1"/>
    <col min="9724" max="9724" width="12.42578125" style="1" customWidth="1"/>
    <col min="9725" max="9725" width="29" style="1" customWidth="1"/>
    <col min="9726" max="9726" width="36.5703125" style="1" customWidth="1"/>
    <col min="9727" max="9727" width="12.5703125" style="1" customWidth="1"/>
    <col min="9728" max="9728" width="17.7109375" style="1" customWidth="1"/>
    <col min="9729" max="9730" width="19" style="1" customWidth="1"/>
    <col min="9731" max="9731" width="13.85546875" style="1" customWidth="1"/>
    <col min="9732" max="9732" width="22" style="1" customWidth="1"/>
    <col min="9733" max="9733" width="24.42578125" style="1" customWidth="1"/>
    <col min="9734" max="9734" width="28.28515625" style="1" customWidth="1"/>
    <col min="9735" max="9977" width="9.140625" style="1"/>
    <col min="9978" max="9978" width="6.5703125" style="1" customWidth="1"/>
    <col min="9979" max="9979" width="12.85546875" style="1" customWidth="1"/>
    <col min="9980" max="9980" width="12.42578125" style="1" customWidth="1"/>
    <col min="9981" max="9981" width="29" style="1" customWidth="1"/>
    <col min="9982" max="9982" width="36.5703125" style="1" customWidth="1"/>
    <col min="9983" max="9983" width="12.5703125" style="1" customWidth="1"/>
    <col min="9984" max="9984" width="17.7109375" style="1" customWidth="1"/>
    <col min="9985" max="9986" width="19" style="1" customWidth="1"/>
    <col min="9987" max="9987" width="13.85546875" style="1" customWidth="1"/>
    <col min="9988" max="9988" width="22" style="1" customWidth="1"/>
    <col min="9989" max="9989" width="24.42578125" style="1" customWidth="1"/>
    <col min="9990" max="9990" width="28.28515625" style="1" customWidth="1"/>
    <col min="9991" max="10233" width="9.140625" style="1"/>
    <col min="10234" max="10234" width="6.5703125" style="1" customWidth="1"/>
    <col min="10235" max="10235" width="12.85546875" style="1" customWidth="1"/>
    <col min="10236" max="10236" width="12.42578125" style="1" customWidth="1"/>
    <col min="10237" max="10237" width="29" style="1" customWidth="1"/>
    <col min="10238" max="10238" width="36.5703125" style="1" customWidth="1"/>
    <col min="10239" max="10239" width="12.5703125" style="1" customWidth="1"/>
    <col min="10240" max="10240" width="17.7109375" style="1" customWidth="1"/>
    <col min="10241" max="10242" width="19" style="1" customWidth="1"/>
    <col min="10243" max="10243" width="13.85546875" style="1" customWidth="1"/>
    <col min="10244" max="10244" width="22" style="1" customWidth="1"/>
    <col min="10245" max="10245" width="24.42578125" style="1" customWidth="1"/>
    <col min="10246" max="10246" width="28.28515625" style="1" customWidth="1"/>
    <col min="10247" max="10489" width="9.140625" style="1"/>
    <col min="10490" max="10490" width="6.5703125" style="1" customWidth="1"/>
    <col min="10491" max="10491" width="12.85546875" style="1" customWidth="1"/>
    <col min="10492" max="10492" width="12.42578125" style="1" customWidth="1"/>
    <col min="10493" max="10493" width="29" style="1" customWidth="1"/>
    <col min="10494" max="10494" width="36.5703125" style="1" customWidth="1"/>
    <col min="10495" max="10495" width="12.5703125" style="1" customWidth="1"/>
    <col min="10496" max="10496" width="17.7109375" style="1" customWidth="1"/>
    <col min="10497" max="10498" width="19" style="1" customWidth="1"/>
    <col min="10499" max="10499" width="13.85546875" style="1" customWidth="1"/>
    <col min="10500" max="10500" width="22" style="1" customWidth="1"/>
    <col min="10501" max="10501" width="24.42578125" style="1" customWidth="1"/>
    <col min="10502" max="10502" width="28.28515625" style="1" customWidth="1"/>
    <col min="10503" max="10745" width="9.140625" style="1"/>
    <col min="10746" max="10746" width="6.5703125" style="1" customWidth="1"/>
    <col min="10747" max="10747" width="12.85546875" style="1" customWidth="1"/>
    <col min="10748" max="10748" width="12.42578125" style="1" customWidth="1"/>
    <col min="10749" max="10749" width="29" style="1" customWidth="1"/>
    <col min="10750" max="10750" width="36.5703125" style="1" customWidth="1"/>
    <col min="10751" max="10751" width="12.5703125" style="1" customWidth="1"/>
    <col min="10752" max="10752" width="17.7109375" style="1" customWidth="1"/>
    <col min="10753" max="10754" width="19" style="1" customWidth="1"/>
    <col min="10755" max="10755" width="13.85546875" style="1" customWidth="1"/>
    <col min="10756" max="10756" width="22" style="1" customWidth="1"/>
    <col min="10757" max="10757" width="24.42578125" style="1" customWidth="1"/>
    <col min="10758" max="10758" width="28.28515625" style="1" customWidth="1"/>
    <col min="10759" max="11001" width="9.140625" style="1"/>
    <col min="11002" max="11002" width="6.5703125" style="1" customWidth="1"/>
    <col min="11003" max="11003" width="12.85546875" style="1" customWidth="1"/>
    <col min="11004" max="11004" width="12.42578125" style="1" customWidth="1"/>
    <col min="11005" max="11005" width="29" style="1" customWidth="1"/>
    <col min="11006" max="11006" width="36.5703125" style="1" customWidth="1"/>
    <col min="11007" max="11007" width="12.5703125" style="1" customWidth="1"/>
    <col min="11008" max="11008" width="17.7109375" style="1" customWidth="1"/>
    <col min="11009" max="11010" width="19" style="1" customWidth="1"/>
    <col min="11011" max="11011" width="13.85546875" style="1" customWidth="1"/>
    <col min="11012" max="11012" width="22" style="1" customWidth="1"/>
    <col min="11013" max="11013" width="24.42578125" style="1" customWidth="1"/>
    <col min="11014" max="11014" width="28.28515625" style="1" customWidth="1"/>
    <col min="11015" max="11257" width="9.140625" style="1"/>
    <col min="11258" max="11258" width="6.5703125" style="1" customWidth="1"/>
    <col min="11259" max="11259" width="12.85546875" style="1" customWidth="1"/>
    <col min="11260" max="11260" width="12.42578125" style="1" customWidth="1"/>
    <col min="11261" max="11261" width="29" style="1" customWidth="1"/>
    <col min="11262" max="11262" width="36.5703125" style="1" customWidth="1"/>
    <col min="11263" max="11263" width="12.5703125" style="1" customWidth="1"/>
    <col min="11264" max="11264" width="17.7109375" style="1" customWidth="1"/>
    <col min="11265" max="11266" width="19" style="1" customWidth="1"/>
    <col min="11267" max="11267" width="13.85546875" style="1" customWidth="1"/>
    <col min="11268" max="11268" width="22" style="1" customWidth="1"/>
    <col min="11269" max="11269" width="24.42578125" style="1" customWidth="1"/>
    <col min="11270" max="11270" width="28.28515625" style="1" customWidth="1"/>
    <col min="11271" max="11513" width="9.140625" style="1"/>
    <col min="11514" max="11514" width="6.5703125" style="1" customWidth="1"/>
    <col min="11515" max="11515" width="12.85546875" style="1" customWidth="1"/>
    <col min="11516" max="11516" width="12.42578125" style="1" customWidth="1"/>
    <col min="11517" max="11517" width="29" style="1" customWidth="1"/>
    <col min="11518" max="11518" width="36.5703125" style="1" customWidth="1"/>
    <col min="11519" max="11519" width="12.5703125" style="1" customWidth="1"/>
    <col min="11520" max="11520" width="17.7109375" style="1" customWidth="1"/>
    <col min="11521" max="11522" width="19" style="1" customWidth="1"/>
    <col min="11523" max="11523" width="13.85546875" style="1" customWidth="1"/>
    <col min="11524" max="11524" width="22" style="1" customWidth="1"/>
    <col min="11525" max="11525" width="24.42578125" style="1" customWidth="1"/>
    <col min="11526" max="11526" width="28.28515625" style="1" customWidth="1"/>
    <col min="11527" max="11769" width="9.140625" style="1"/>
    <col min="11770" max="11770" width="6.5703125" style="1" customWidth="1"/>
    <col min="11771" max="11771" width="12.85546875" style="1" customWidth="1"/>
    <col min="11772" max="11772" width="12.42578125" style="1" customWidth="1"/>
    <col min="11773" max="11773" width="29" style="1" customWidth="1"/>
    <col min="11774" max="11774" width="36.5703125" style="1" customWidth="1"/>
    <col min="11775" max="11775" width="12.5703125" style="1" customWidth="1"/>
    <col min="11776" max="11776" width="17.7109375" style="1" customWidth="1"/>
    <col min="11777" max="11778" width="19" style="1" customWidth="1"/>
    <col min="11779" max="11779" width="13.85546875" style="1" customWidth="1"/>
    <col min="11780" max="11780" width="22" style="1" customWidth="1"/>
    <col min="11781" max="11781" width="24.42578125" style="1" customWidth="1"/>
    <col min="11782" max="11782" width="28.28515625" style="1" customWidth="1"/>
    <col min="11783" max="12025" width="9.140625" style="1"/>
    <col min="12026" max="12026" width="6.5703125" style="1" customWidth="1"/>
    <col min="12027" max="12027" width="12.85546875" style="1" customWidth="1"/>
    <col min="12028" max="12028" width="12.42578125" style="1" customWidth="1"/>
    <col min="12029" max="12029" width="29" style="1" customWidth="1"/>
    <col min="12030" max="12030" width="36.5703125" style="1" customWidth="1"/>
    <col min="12031" max="12031" width="12.5703125" style="1" customWidth="1"/>
    <col min="12032" max="12032" width="17.7109375" style="1" customWidth="1"/>
    <col min="12033" max="12034" width="19" style="1" customWidth="1"/>
    <col min="12035" max="12035" width="13.85546875" style="1" customWidth="1"/>
    <col min="12036" max="12036" width="22" style="1" customWidth="1"/>
    <col min="12037" max="12037" width="24.42578125" style="1" customWidth="1"/>
    <col min="12038" max="12038" width="28.28515625" style="1" customWidth="1"/>
    <col min="12039" max="12281" width="9.140625" style="1"/>
    <col min="12282" max="12282" width="6.5703125" style="1" customWidth="1"/>
    <col min="12283" max="12283" width="12.85546875" style="1" customWidth="1"/>
    <col min="12284" max="12284" width="12.42578125" style="1" customWidth="1"/>
    <col min="12285" max="12285" width="29" style="1" customWidth="1"/>
    <col min="12286" max="12286" width="36.5703125" style="1" customWidth="1"/>
    <col min="12287" max="12287" width="12.5703125" style="1" customWidth="1"/>
    <col min="12288" max="12288" width="17.7109375" style="1" customWidth="1"/>
    <col min="12289" max="12290" width="19" style="1" customWidth="1"/>
    <col min="12291" max="12291" width="13.85546875" style="1" customWidth="1"/>
    <col min="12292" max="12292" width="22" style="1" customWidth="1"/>
    <col min="12293" max="12293" width="24.42578125" style="1" customWidth="1"/>
    <col min="12294" max="12294" width="28.28515625" style="1" customWidth="1"/>
    <col min="12295" max="12537" width="9.140625" style="1"/>
    <col min="12538" max="12538" width="6.5703125" style="1" customWidth="1"/>
    <col min="12539" max="12539" width="12.85546875" style="1" customWidth="1"/>
    <col min="12540" max="12540" width="12.42578125" style="1" customWidth="1"/>
    <col min="12541" max="12541" width="29" style="1" customWidth="1"/>
    <col min="12542" max="12542" width="36.5703125" style="1" customWidth="1"/>
    <col min="12543" max="12543" width="12.5703125" style="1" customWidth="1"/>
    <col min="12544" max="12544" width="17.7109375" style="1" customWidth="1"/>
    <col min="12545" max="12546" width="19" style="1" customWidth="1"/>
    <col min="12547" max="12547" width="13.85546875" style="1" customWidth="1"/>
    <col min="12548" max="12548" width="22" style="1" customWidth="1"/>
    <col min="12549" max="12549" width="24.42578125" style="1" customWidth="1"/>
    <col min="12550" max="12550" width="28.28515625" style="1" customWidth="1"/>
    <col min="12551" max="12793" width="9.140625" style="1"/>
    <col min="12794" max="12794" width="6.5703125" style="1" customWidth="1"/>
    <col min="12795" max="12795" width="12.85546875" style="1" customWidth="1"/>
    <col min="12796" max="12796" width="12.42578125" style="1" customWidth="1"/>
    <col min="12797" max="12797" width="29" style="1" customWidth="1"/>
    <col min="12798" max="12798" width="36.5703125" style="1" customWidth="1"/>
    <col min="12799" max="12799" width="12.5703125" style="1" customWidth="1"/>
    <col min="12800" max="12800" width="17.7109375" style="1" customWidth="1"/>
    <col min="12801" max="12802" width="19" style="1" customWidth="1"/>
    <col min="12803" max="12803" width="13.85546875" style="1" customWidth="1"/>
    <col min="12804" max="12804" width="22" style="1" customWidth="1"/>
    <col min="12805" max="12805" width="24.42578125" style="1" customWidth="1"/>
    <col min="12806" max="12806" width="28.28515625" style="1" customWidth="1"/>
    <col min="12807" max="13049" width="9.140625" style="1"/>
    <col min="13050" max="13050" width="6.5703125" style="1" customWidth="1"/>
    <col min="13051" max="13051" width="12.85546875" style="1" customWidth="1"/>
    <col min="13052" max="13052" width="12.42578125" style="1" customWidth="1"/>
    <col min="13053" max="13053" width="29" style="1" customWidth="1"/>
    <col min="13054" max="13054" width="36.5703125" style="1" customWidth="1"/>
    <col min="13055" max="13055" width="12.5703125" style="1" customWidth="1"/>
    <col min="13056" max="13056" width="17.7109375" style="1" customWidth="1"/>
    <col min="13057" max="13058" width="19" style="1" customWidth="1"/>
    <col min="13059" max="13059" width="13.85546875" style="1" customWidth="1"/>
    <col min="13060" max="13060" width="22" style="1" customWidth="1"/>
    <col min="13061" max="13061" width="24.42578125" style="1" customWidth="1"/>
    <col min="13062" max="13062" width="28.28515625" style="1" customWidth="1"/>
    <col min="13063" max="13305" width="9.140625" style="1"/>
    <col min="13306" max="13306" width="6.5703125" style="1" customWidth="1"/>
    <col min="13307" max="13307" width="12.85546875" style="1" customWidth="1"/>
    <col min="13308" max="13308" width="12.42578125" style="1" customWidth="1"/>
    <col min="13309" max="13309" width="29" style="1" customWidth="1"/>
    <col min="13310" max="13310" width="36.5703125" style="1" customWidth="1"/>
    <col min="13311" max="13311" width="12.5703125" style="1" customWidth="1"/>
    <col min="13312" max="13312" width="17.7109375" style="1" customWidth="1"/>
    <col min="13313" max="13314" width="19" style="1" customWidth="1"/>
    <col min="13315" max="13315" width="13.85546875" style="1" customWidth="1"/>
    <col min="13316" max="13316" width="22" style="1" customWidth="1"/>
    <col min="13317" max="13317" width="24.42578125" style="1" customWidth="1"/>
    <col min="13318" max="13318" width="28.28515625" style="1" customWidth="1"/>
    <col min="13319" max="13561" width="9.140625" style="1"/>
    <col min="13562" max="13562" width="6.5703125" style="1" customWidth="1"/>
    <col min="13563" max="13563" width="12.85546875" style="1" customWidth="1"/>
    <col min="13564" max="13564" width="12.42578125" style="1" customWidth="1"/>
    <col min="13565" max="13565" width="29" style="1" customWidth="1"/>
    <col min="13566" max="13566" width="36.5703125" style="1" customWidth="1"/>
    <col min="13567" max="13567" width="12.5703125" style="1" customWidth="1"/>
    <col min="13568" max="13568" width="17.7109375" style="1" customWidth="1"/>
    <col min="13569" max="13570" width="19" style="1" customWidth="1"/>
    <col min="13571" max="13571" width="13.85546875" style="1" customWidth="1"/>
    <col min="13572" max="13572" width="22" style="1" customWidth="1"/>
    <col min="13573" max="13573" width="24.42578125" style="1" customWidth="1"/>
    <col min="13574" max="13574" width="28.28515625" style="1" customWidth="1"/>
    <col min="13575" max="13817" width="9.140625" style="1"/>
    <col min="13818" max="13818" width="6.5703125" style="1" customWidth="1"/>
    <col min="13819" max="13819" width="12.85546875" style="1" customWidth="1"/>
    <col min="13820" max="13820" width="12.42578125" style="1" customWidth="1"/>
    <col min="13821" max="13821" width="29" style="1" customWidth="1"/>
    <col min="13822" max="13822" width="36.5703125" style="1" customWidth="1"/>
    <col min="13823" max="13823" width="12.5703125" style="1" customWidth="1"/>
    <col min="13824" max="13824" width="17.7109375" style="1" customWidth="1"/>
    <col min="13825" max="13826" width="19" style="1" customWidth="1"/>
    <col min="13827" max="13827" width="13.85546875" style="1" customWidth="1"/>
    <col min="13828" max="13828" width="22" style="1" customWidth="1"/>
    <col min="13829" max="13829" width="24.42578125" style="1" customWidth="1"/>
    <col min="13830" max="13830" width="28.28515625" style="1" customWidth="1"/>
    <col min="13831" max="14073" width="9.140625" style="1"/>
    <col min="14074" max="14074" width="6.5703125" style="1" customWidth="1"/>
    <col min="14075" max="14075" width="12.85546875" style="1" customWidth="1"/>
    <col min="14076" max="14076" width="12.42578125" style="1" customWidth="1"/>
    <col min="14077" max="14077" width="29" style="1" customWidth="1"/>
    <col min="14078" max="14078" width="36.5703125" style="1" customWidth="1"/>
    <col min="14079" max="14079" width="12.5703125" style="1" customWidth="1"/>
    <col min="14080" max="14080" width="17.7109375" style="1" customWidth="1"/>
    <col min="14081" max="14082" width="19" style="1" customWidth="1"/>
    <col min="14083" max="14083" width="13.85546875" style="1" customWidth="1"/>
    <col min="14084" max="14084" width="22" style="1" customWidth="1"/>
    <col min="14085" max="14085" width="24.42578125" style="1" customWidth="1"/>
    <col min="14086" max="14086" width="28.28515625" style="1" customWidth="1"/>
    <col min="14087" max="14329" width="9.140625" style="1"/>
    <col min="14330" max="14330" width="6.5703125" style="1" customWidth="1"/>
    <col min="14331" max="14331" width="12.85546875" style="1" customWidth="1"/>
    <col min="14332" max="14332" width="12.42578125" style="1" customWidth="1"/>
    <col min="14333" max="14333" width="29" style="1" customWidth="1"/>
    <col min="14334" max="14334" width="36.5703125" style="1" customWidth="1"/>
    <col min="14335" max="14335" width="12.5703125" style="1" customWidth="1"/>
    <col min="14336" max="14336" width="17.7109375" style="1" customWidth="1"/>
    <col min="14337" max="14338" width="19" style="1" customWidth="1"/>
    <col min="14339" max="14339" width="13.85546875" style="1" customWidth="1"/>
    <col min="14340" max="14340" width="22" style="1" customWidth="1"/>
    <col min="14341" max="14341" width="24.42578125" style="1" customWidth="1"/>
    <col min="14342" max="14342" width="28.28515625" style="1" customWidth="1"/>
    <col min="14343" max="14585" width="9.140625" style="1"/>
    <col min="14586" max="14586" width="6.5703125" style="1" customWidth="1"/>
    <col min="14587" max="14587" width="12.85546875" style="1" customWidth="1"/>
    <col min="14588" max="14588" width="12.42578125" style="1" customWidth="1"/>
    <col min="14589" max="14589" width="29" style="1" customWidth="1"/>
    <col min="14590" max="14590" width="36.5703125" style="1" customWidth="1"/>
    <col min="14591" max="14591" width="12.5703125" style="1" customWidth="1"/>
    <col min="14592" max="14592" width="17.7109375" style="1" customWidth="1"/>
    <col min="14593" max="14594" width="19" style="1" customWidth="1"/>
    <col min="14595" max="14595" width="13.85546875" style="1" customWidth="1"/>
    <col min="14596" max="14596" width="22" style="1" customWidth="1"/>
    <col min="14597" max="14597" width="24.42578125" style="1" customWidth="1"/>
    <col min="14598" max="14598" width="28.28515625" style="1" customWidth="1"/>
    <col min="14599" max="14841" width="9.140625" style="1"/>
    <col min="14842" max="14842" width="6.5703125" style="1" customWidth="1"/>
    <col min="14843" max="14843" width="12.85546875" style="1" customWidth="1"/>
    <col min="14844" max="14844" width="12.42578125" style="1" customWidth="1"/>
    <col min="14845" max="14845" width="29" style="1" customWidth="1"/>
    <col min="14846" max="14846" width="36.5703125" style="1" customWidth="1"/>
    <col min="14847" max="14847" width="12.5703125" style="1" customWidth="1"/>
    <col min="14848" max="14848" width="17.7109375" style="1" customWidth="1"/>
    <col min="14849" max="14850" width="19" style="1" customWidth="1"/>
    <col min="14851" max="14851" width="13.85546875" style="1" customWidth="1"/>
    <col min="14852" max="14852" width="22" style="1" customWidth="1"/>
    <col min="14853" max="14853" width="24.42578125" style="1" customWidth="1"/>
    <col min="14854" max="14854" width="28.28515625" style="1" customWidth="1"/>
    <col min="14855" max="15097" width="9.140625" style="1"/>
    <col min="15098" max="15098" width="6.5703125" style="1" customWidth="1"/>
    <col min="15099" max="15099" width="12.85546875" style="1" customWidth="1"/>
    <col min="15100" max="15100" width="12.42578125" style="1" customWidth="1"/>
    <col min="15101" max="15101" width="29" style="1" customWidth="1"/>
    <col min="15102" max="15102" width="36.5703125" style="1" customWidth="1"/>
    <col min="15103" max="15103" width="12.5703125" style="1" customWidth="1"/>
    <col min="15104" max="15104" width="17.7109375" style="1" customWidth="1"/>
    <col min="15105" max="15106" width="19" style="1" customWidth="1"/>
    <col min="15107" max="15107" width="13.85546875" style="1" customWidth="1"/>
    <col min="15108" max="15108" width="22" style="1" customWidth="1"/>
    <col min="15109" max="15109" width="24.42578125" style="1" customWidth="1"/>
    <col min="15110" max="15110" width="28.28515625" style="1" customWidth="1"/>
    <col min="15111" max="15353" width="9.140625" style="1"/>
    <col min="15354" max="15354" width="6.5703125" style="1" customWidth="1"/>
    <col min="15355" max="15355" width="12.85546875" style="1" customWidth="1"/>
    <col min="15356" max="15356" width="12.42578125" style="1" customWidth="1"/>
    <col min="15357" max="15357" width="29" style="1" customWidth="1"/>
    <col min="15358" max="15358" width="36.5703125" style="1" customWidth="1"/>
    <col min="15359" max="15359" width="12.5703125" style="1" customWidth="1"/>
    <col min="15360" max="15360" width="17.7109375" style="1" customWidth="1"/>
    <col min="15361" max="15362" width="19" style="1" customWidth="1"/>
    <col min="15363" max="15363" width="13.85546875" style="1" customWidth="1"/>
    <col min="15364" max="15364" width="22" style="1" customWidth="1"/>
    <col min="15365" max="15365" width="24.42578125" style="1" customWidth="1"/>
    <col min="15366" max="15366" width="28.28515625" style="1" customWidth="1"/>
    <col min="15367" max="15609" width="9.140625" style="1"/>
    <col min="15610" max="15610" width="6.5703125" style="1" customWidth="1"/>
    <col min="15611" max="15611" width="12.85546875" style="1" customWidth="1"/>
    <col min="15612" max="15612" width="12.42578125" style="1" customWidth="1"/>
    <col min="15613" max="15613" width="29" style="1" customWidth="1"/>
    <col min="15614" max="15614" width="36.5703125" style="1" customWidth="1"/>
    <col min="15615" max="15615" width="12.5703125" style="1" customWidth="1"/>
    <col min="15616" max="15616" width="17.7109375" style="1" customWidth="1"/>
    <col min="15617" max="15618" width="19" style="1" customWidth="1"/>
    <col min="15619" max="15619" width="13.85546875" style="1" customWidth="1"/>
    <col min="15620" max="15620" width="22" style="1" customWidth="1"/>
    <col min="15621" max="15621" width="24.42578125" style="1" customWidth="1"/>
    <col min="15622" max="15622" width="28.28515625" style="1" customWidth="1"/>
    <col min="15623" max="15865" width="9.140625" style="1"/>
    <col min="15866" max="15866" width="6.5703125" style="1" customWidth="1"/>
    <col min="15867" max="15867" width="12.85546875" style="1" customWidth="1"/>
    <col min="15868" max="15868" width="12.42578125" style="1" customWidth="1"/>
    <col min="15869" max="15869" width="29" style="1" customWidth="1"/>
    <col min="15870" max="15870" width="36.5703125" style="1" customWidth="1"/>
    <col min="15871" max="15871" width="12.5703125" style="1" customWidth="1"/>
    <col min="15872" max="15872" width="17.7109375" style="1" customWidth="1"/>
    <col min="15873" max="15874" width="19" style="1" customWidth="1"/>
    <col min="15875" max="15875" width="13.85546875" style="1" customWidth="1"/>
    <col min="15876" max="15876" width="22" style="1" customWidth="1"/>
    <col min="15877" max="15877" width="24.42578125" style="1" customWidth="1"/>
    <col min="15878" max="15878" width="28.28515625" style="1" customWidth="1"/>
    <col min="15879" max="16121" width="9.140625" style="1"/>
    <col min="16122" max="16122" width="6.5703125" style="1" customWidth="1"/>
    <col min="16123" max="16123" width="12.85546875" style="1" customWidth="1"/>
    <col min="16124" max="16124" width="12.42578125" style="1" customWidth="1"/>
    <col min="16125" max="16125" width="29" style="1" customWidth="1"/>
    <col min="16126" max="16126" width="36.5703125" style="1" customWidth="1"/>
    <col min="16127" max="16127" width="12.5703125" style="1" customWidth="1"/>
    <col min="16128" max="16128" width="17.7109375" style="1" customWidth="1"/>
    <col min="16129" max="16130" width="19" style="1" customWidth="1"/>
    <col min="16131" max="16131" width="13.85546875" style="1" customWidth="1"/>
    <col min="16132" max="16132" width="22" style="1" customWidth="1"/>
    <col min="16133" max="16133" width="24.42578125" style="1" customWidth="1"/>
    <col min="16134" max="16134" width="28.28515625" style="1" customWidth="1"/>
    <col min="16135" max="16384" width="9.140625" style="1"/>
  </cols>
  <sheetData>
    <row r="2" spans="1:6">
      <c r="A2" s="2" t="s">
        <v>13</v>
      </c>
      <c r="B2" s="2"/>
      <c r="C2" s="2"/>
      <c r="D2" s="2"/>
    </row>
    <row r="3" spans="1:6" ht="22.5" customHeight="1">
      <c r="A3" s="2" t="s">
        <v>14</v>
      </c>
      <c r="B3" s="2"/>
      <c r="C3" s="2"/>
      <c r="D3" s="2"/>
    </row>
    <row r="4" spans="1:6" ht="21.75" customHeight="1">
      <c r="A4" s="2" t="s">
        <v>22</v>
      </c>
      <c r="B4" s="2"/>
      <c r="C4" s="2"/>
      <c r="D4" s="2"/>
    </row>
    <row r="5" spans="1:6" ht="18" customHeight="1" thickBot="1">
      <c r="A5" s="2"/>
      <c r="B5" s="2"/>
      <c r="C5" s="2"/>
      <c r="D5" s="2" t="s">
        <v>49</v>
      </c>
      <c r="E5" s="2"/>
    </row>
    <row r="6" spans="1:6" ht="57.75" customHeight="1" thickBot="1">
      <c r="A6" s="99" t="s">
        <v>23</v>
      </c>
      <c r="B6" s="100" t="s">
        <v>45</v>
      </c>
      <c r="C6" s="97" t="s">
        <v>25</v>
      </c>
      <c r="D6" s="101" t="s">
        <v>15</v>
      </c>
      <c r="E6" s="98" t="s">
        <v>26</v>
      </c>
      <c r="F6" s="130" t="s">
        <v>27</v>
      </c>
    </row>
    <row r="7" spans="1:6" ht="58.5" customHeight="1">
      <c r="A7" s="113">
        <v>1</v>
      </c>
      <c r="B7" s="114">
        <v>43619</v>
      </c>
      <c r="C7" s="131">
        <v>786</v>
      </c>
      <c r="D7" s="72" t="s">
        <v>367</v>
      </c>
      <c r="E7" s="72" t="s">
        <v>243</v>
      </c>
      <c r="F7" s="132">
        <v>29.77</v>
      </c>
    </row>
    <row r="8" spans="1:6" ht="44.25" customHeight="1">
      <c r="A8" s="113">
        <f>1+A7</f>
        <v>2</v>
      </c>
      <c r="B8" s="114">
        <v>43619</v>
      </c>
      <c r="C8" s="131">
        <v>786</v>
      </c>
      <c r="D8" s="72" t="s">
        <v>63</v>
      </c>
      <c r="E8" s="72" t="s">
        <v>64</v>
      </c>
      <c r="F8" s="132">
        <v>5000</v>
      </c>
    </row>
    <row r="9" spans="1:6" ht="34.5" customHeight="1">
      <c r="A9" s="113">
        <f t="shared" ref="A9:A72" si="0">1+A8</f>
        <v>3</v>
      </c>
      <c r="B9" s="114">
        <v>43619</v>
      </c>
      <c r="C9" s="131">
        <v>1754</v>
      </c>
      <c r="D9" s="72" t="s">
        <v>65</v>
      </c>
      <c r="E9" s="72" t="s">
        <v>66</v>
      </c>
      <c r="F9" s="132">
        <v>5351.48</v>
      </c>
    </row>
    <row r="10" spans="1:6" ht="33" customHeight="1">
      <c r="A10" s="113">
        <f t="shared" si="0"/>
        <v>4</v>
      </c>
      <c r="B10" s="114">
        <v>43619</v>
      </c>
      <c r="C10" s="131">
        <v>1755</v>
      </c>
      <c r="D10" s="72" t="s">
        <v>65</v>
      </c>
      <c r="E10" s="72" t="s">
        <v>67</v>
      </c>
      <c r="F10" s="132">
        <v>1168.1400000000001</v>
      </c>
    </row>
    <row r="11" spans="1:6" ht="44.25" customHeight="1">
      <c r="A11" s="113">
        <f t="shared" si="0"/>
        <v>5</v>
      </c>
      <c r="B11" s="114">
        <v>43619</v>
      </c>
      <c r="C11" s="131">
        <v>1756</v>
      </c>
      <c r="D11" s="72" t="s">
        <v>68</v>
      </c>
      <c r="E11" s="72" t="s">
        <v>69</v>
      </c>
      <c r="F11" s="132">
        <v>151.02000000000001</v>
      </c>
    </row>
    <row r="12" spans="1:6" ht="46.5" customHeight="1">
      <c r="A12" s="113">
        <f t="shared" si="0"/>
        <v>6</v>
      </c>
      <c r="B12" s="114">
        <v>43619</v>
      </c>
      <c r="C12" s="131">
        <v>1757</v>
      </c>
      <c r="D12" s="72" t="s">
        <v>70</v>
      </c>
      <c r="E12" s="133" t="s">
        <v>71</v>
      </c>
      <c r="F12" s="132">
        <v>11024.46</v>
      </c>
    </row>
    <row r="13" spans="1:6" ht="44.25" customHeight="1">
      <c r="A13" s="113">
        <f t="shared" si="0"/>
        <v>7</v>
      </c>
      <c r="B13" s="114">
        <v>43619</v>
      </c>
      <c r="C13" s="131">
        <v>1758</v>
      </c>
      <c r="D13" s="72" t="s">
        <v>72</v>
      </c>
      <c r="E13" s="72" t="s">
        <v>73</v>
      </c>
      <c r="F13" s="132">
        <v>3121.08</v>
      </c>
    </row>
    <row r="14" spans="1:6" ht="42.75" customHeight="1">
      <c r="A14" s="113">
        <f t="shared" si="0"/>
        <v>8</v>
      </c>
      <c r="B14" s="114">
        <v>43619</v>
      </c>
      <c r="C14" s="131">
        <v>1759</v>
      </c>
      <c r="D14" s="72" t="s">
        <v>74</v>
      </c>
      <c r="E14" s="72" t="s">
        <v>75</v>
      </c>
      <c r="F14" s="132">
        <v>2139.4499999999998</v>
      </c>
    </row>
    <row r="15" spans="1:6" ht="33.75" customHeight="1">
      <c r="A15" s="113">
        <f t="shared" si="0"/>
        <v>9</v>
      </c>
      <c r="B15" s="114">
        <v>43619</v>
      </c>
      <c r="C15" s="131">
        <v>1760</v>
      </c>
      <c r="D15" s="72" t="s">
        <v>76</v>
      </c>
      <c r="E15" s="72" t="s">
        <v>77</v>
      </c>
      <c r="F15" s="132">
        <v>629.25</v>
      </c>
    </row>
    <row r="16" spans="1:6" ht="31.5" customHeight="1">
      <c r="A16" s="113">
        <f t="shared" si="0"/>
        <v>10</v>
      </c>
      <c r="B16" s="114">
        <v>43619</v>
      </c>
      <c r="C16" s="131">
        <v>1761</v>
      </c>
      <c r="D16" s="72" t="s">
        <v>78</v>
      </c>
      <c r="E16" s="72" t="s">
        <v>79</v>
      </c>
      <c r="F16" s="132">
        <v>1258.5</v>
      </c>
    </row>
    <row r="17" spans="1:6" ht="41.25" customHeight="1">
      <c r="A17" s="113">
        <f t="shared" si="0"/>
        <v>11</v>
      </c>
      <c r="B17" s="114">
        <v>43620</v>
      </c>
      <c r="C17" s="131">
        <v>788</v>
      </c>
      <c r="D17" s="72" t="s">
        <v>35</v>
      </c>
      <c r="E17" s="72" t="s">
        <v>244</v>
      </c>
      <c r="F17" s="132">
        <v>-2.84</v>
      </c>
    </row>
    <row r="18" spans="1:6" ht="39" customHeight="1">
      <c r="A18" s="113">
        <f t="shared" si="0"/>
        <v>12</v>
      </c>
      <c r="B18" s="114">
        <v>43620</v>
      </c>
      <c r="C18" s="131">
        <v>791</v>
      </c>
      <c r="D18" s="72" t="s">
        <v>35</v>
      </c>
      <c r="E18" s="72" t="s">
        <v>245</v>
      </c>
      <c r="F18" s="132">
        <v>-500</v>
      </c>
    </row>
    <row r="19" spans="1:6" ht="34.5" customHeight="1">
      <c r="A19" s="113">
        <f t="shared" si="0"/>
        <v>13</v>
      </c>
      <c r="B19" s="114">
        <v>43620</v>
      </c>
      <c r="C19" s="131">
        <v>792</v>
      </c>
      <c r="D19" s="72" t="s">
        <v>35</v>
      </c>
      <c r="E19" s="72" t="s">
        <v>245</v>
      </c>
      <c r="F19" s="132">
        <v>-500</v>
      </c>
    </row>
    <row r="20" spans="1:6" ht="33.75" customHeight="1">
      <c r="A20" s="113">
        <f t="shared" si="0"/>
        <v>14</v>
      </c>
      <c r="B20" s="114">
        <v>43620</v>
      </c>
      <c r="C20" s="131">
        <v>793</v>
      </c>
      <c r="D20" s="72" t="s">
        <v>35</v>
      </c>
      <c r="E20" s="72" t="s">
        <v>245</v>
      </c>
      <c r="F20" s="132">
        <v>-500</v>
      </c>
    </row>
    <row r="21" spans="1:6" ht="35.25" customHeight="1">
      <c r="A21" s="113">
        <f t="shared" si="0"/>
        <v>15</v>
      </c>
      <c r="B21" s="114">
        <v>43620</v>
      </c>
      <c r="C21" s="131">
        <v>789</v>
      </c>
      <c r="D21" s="72" t="s">
        <v>63</v>
      </c>
      <c r="E21" s="72" t="s">
        <v>80</v>
      </c>
      <c r="F21" s="132">
        <v>5000</v>
      </c>
    </row>
    <row r="22" spans="1:6" ht="71.25" customHeight="1">
      <c r="A22" s="113">
        <f t="shared" si="0"/>
        <v>16</v>
      </c>
      <c r="B22" s="114">
        <v>43620</v>
      </c>
      <c r="C22" s="131">
        <v>135</v>
      </c>
      <c r="D22" s="72" t="s">
        <v>35</v>
      </c>
      <c r="E22" s="72" t="s">
        <v>246</v>
      </c>
      <c r="F22" s="132">
        <v>0.59</v>
      </c>
    </row>
    <row r="23" spans="1:6" ht="59.25" customHeight="1">
      <c r="A23" s="113">
        <f t="shared" si="0"/>
        <v>17</v>
      </c>
      <c r="B23" s="114">
        <v>43620</v>
      </c>
      <c r="C23" s="131">
        <v>135</v>
      </c>
      <c r="D23" s="72" t="s">
        <v>35</v>
      </c>
      <c r="E23" s="72" t="s">
        <v>81</v>
      </c>
      <c r="F23" s="132">
        <v>-0.59</v>
      </c>
    </row>
    <row r="24" spans="1:6" ht="42" customHeight="1">
      <c r="A24" s="113">
        <f t="shared" si="0"/>
        <v>18</v>
      </c>
      <c r="B24" s="114">
        <v>43620</v>
      </c>
      <c r="C24" s="131">
        <v>1762</v>
      </c>
      <c r="D24" s="72" t="s">
        <v>82</v>
      </c>
      <c r="E24" s="72" t="s">
        <v>83</v>
      </c>
      <c r="F24" s="132">
        <v>2767.27</v>
      </c>
    </row>
    <row r="25" spans="1:6" ht="39.75" customHeight="1">
      <c r="A25" s="113">
        <f t="shared" si="0"/>
        <v>19</v>
      </c>
      <c r="B25" s="114">
        <v>43620</v>
      </c>
      <c r="C25" s="131">
        <v>1767</v>
      </c>
      <c r="D25" s="72" t="s">
        <v>35</v>
      </c>
      <c r="E25" s="72" t="s">
        <v>84</v>
      </c>
      <c r="F25" s="132">
        <v>5000</v>
      </c>
    </row>
    <row r="26" spans="1:6" ht="66" customHeight="1">
      <c r="A26" s="113">
        <f t="shared" si="0"/>
        <v>20</v>
      </c>
      <c r="B26" s="114">
        <v>43621</v>
      </c>
      <c r="C26" s="131">
        <v>817</v>
      </c>
      <c r="D26" s="72" t="s">
        <v>35</v>
      </c>
      <c r="E26" s="72" t="s">
        <v>85</v>
      </c>
      <c r="F26" s="132">
        <v>-540.75</v>
      </c>
    </row>
    <row r="27" spans="1:6" ht="69" customHeight="1">
      <c r="A27" s="113">
        <f t="shared" si="0"/>
        <v>21</v>
      </c>
      <c r="B27" s="114">
        <v>43621</v>
      </c>
      <c r="C27" s="131">
        <v>818</v>
      </c>
      <c r="D27" s="72" t="s">
        <v>35</v>
      </c>
      <c r="E27" s="72" t="s">
        <v>247</v>
      </c>
      <c r="F27" s="132">
        <v>-610.61</v>
      </c>
    </row>
    <row r="28" spans="1:6" ht="51.75" customHeight="1">
      <c r="A28" s="113">
        <f t="shared" si="0"/>
        <v>22</v>
      </c>
      <c r="B28" s="114">
        <v>43621</v>
      </c>
      <c r="C28" s="131">
        <v>1868</v>
      </c>
      <c r="D28" s="72" t="s">
        <v>46</v>
      </c>
      <c r="E28" s="72" t="s">
        <v>86</v>
      </c>
      <c r="F28" s="132">
        <v>3300</v>
      </c>
    </row>
    <row r="29" spans="1:6" ht="43.5" customHeight="1">
      <c r="A29" s="113">
        <f t="shared" si="0"/>
        <v>23</v>
      </c>
      <c r="B29" s="114">
        <v>43621</v>
      </c>
      <c r="C29" s="131">
        <v>1869</v>
      </c>
      <c r="D29" s="72" t="s">
        <v>87</v>
      </c>
      <c r="E29" s="72" t="s">
        <v>248</v>
      </c>
      <c r="F29" s="132">
        <v>942.04</v>
      </c>
    </row>
    <row r="30" spans="1:6" ht="42" customHeight="1">
      <c r="A30" s="113">
        <f t="shared" si="0"/>
        <v>24</v>
      </c>
      <c r="B30" s="114">
        <v>43621</v>
      </c>
      <c r="C30" s="131">
        <v>1870</v>
      </c>
      <c r="D30" s="72" t="s">
        <v>88</v>
      </c>
      <c r="E30" s="72" t="s">
        <v>249</v>
      </c>
      <c r="F30" s="132">
        <v>5524.26</v>
      </c>
    </row>
    <row r="31" spans="1:6" s="108" customFormat="1" ht="59.25" customHeight="1">
      <c r="A31" s="113">
        <f t="shared" si="0"/>
        <v>25</v>
      </c>
      <c r="B31" s="114">
        <v>43621</v>
      </c>
      <c r="C31" s="131">
        <v>1871</v>
      </c>
      <c r="D31" s="134" t="s">
        <v>89</v>
      </c>
      <c r="E31" s="72" t="s">
        <v>250</v>
      </c>
      <c r="F31" s="132">
        <v>2600.4299999999998</v>
      </c>
    </row>
    <row r="32" spans="1:6" ht="53.25" customHeight="1">
      <c r="A32" s="113">
        <f t="shared" si="0"/>
        <v>26</v>
      </c>
      <c r="B32" s="114">
        <v>43621</v>
      </c>
      <c r="C32" s="131">
        <v>1872</v>
      </c>
      <c r="D32" s="72" t="s">
        <v>90</v>
      </c>
      <c r="E32" s="72" t="s">
        <v>251</v>
      </c>
      <c r="F32" s="132">
        <v>2085.66</v>
      </c>
    </row>
    <row r="33" spans="1:6" ht="57" customHeight="1">
      <c r="A33" s="113">
        <f t="shared" si="0"/>
        <v>27</v>
      </c>
      <c r="B33" s="114">
        <v>43621</v>
      </c>
      <c r="C33" s="131">
        <v>1873</v>
      </c>
      <c r="D33" s="72" t="s">
        <v>91</v>
      </c>
      <c r="E33" s="72" t="s">
        <v>92</v>
      </c>
      <c r="F33" s="132">
        <v>642.41</v>
      </c>
    </row>
    <row r="34" spans="1:6" ht="43.5" customHeight="1">
      <c r="A34" s="113">
        <f t="shared" si="0"/>
        <v>28</v>
      </c>
      <c r="B34" s="114">
        <v>43622</v>
      </c>
      <c r="C34" s="131">
        <v>1877</v>
      </c>
      <c r="D34" s="72" t="s">
        <v>46</v>
      </c>
      <c r="E34" s="72" t="s">
        <v>93</v>
      </c>
      <c r="F34" s="132">
        <v>20</v>
      </c>
    </row>
    <row r="35" spans="1:6" ht="36" customHeight="1">
      <c r="A35" s="113">
        <f t="shared" si="0"/>
        <v>29</v>
      </c>
      <c r="B35" s="114">
        <v>43623</v>
      </c>
      <c r="C35" s="131">
        <v>809</v>
      </c>
      <c r="D35" s="72" t="s">
        <v>367</v>
      </c>
      <c r="E35" s="72" t="s">
        <v>368</v>
      </c>
      <c r="F35" s="132">
        <v>500</v>
      </c>
    </row>
    <row r="36" spans="1:6" ht="51" customHeight="1">
      <c r="A36" s="113">
        <f t="shared" si="0"/>
        <v>30</v>
      </c>
      <c r="B36" s="114">
        <v>43623</v>
      </c>
      <c r="C36" s="131">
        <v>813</v>
      </c>
      <c r="D36" s="72" t="s">
        <v>46</v>
      </c>
      <c r="E36" s="72" t="s">
        <v>252</v>
      </c>
      <c r="F36" s="132">
        <v>1000</v>
      </c>
    </row>
    <row r="37" spans="1:6" ht="51" customHeight="1">
      <c r="A37" s="113">
        <f t="shared" si="0"/>
        <v>31</v>
      </c>
      <c r="B37" s="114">
        <v>43623</v>
      </c>
      <c r="C37" s="131">
        <v>815</v>
      </c>
      <c r="D37" s="72" t="s">
        <v>46</v>
      </c>
      <c r="E37" s="72" t="s">
        <v>253</v>
      </c>
      <c r="F37" s="132">
        <v>1210</v>
      </c>
    </row>
    <row r="38" spans="1:6" ht="39.75" customHeight="1">
      <c r="A38" s="113">
        <f t="shared" si="0"/>
        <v>32</v>
      </c>
      <c r="B38" s="114">
        <v>43623</v>
      </c>
      <c r="C38" s="131">
        <v>132016</v>
      </c>
      <c r="D38" s="72" t="s">
        <v>35</v>
      </c>
      <c r="E38" s="72" t="s">
        <v>254</v>
      </c>
      <c r="F38" s="132">
        <v>1000</v>
      </c>
    </row>
    <row r="39" spans="1:6" ht="50.25" customHeight="1">
      <c r="A39" s="113">
        <f t="shared" si="0"/>
        <v>33</v>
      </c>
      <c r="B39" s="114">
        <v>43623</v>
      </c>
      <c r="C39" s="131">
        <v>1769</v>
      </c>
      <c r="D39" s="72" t="s">
        <v>35</v>
      </c>
      <c r="E39" s="72" t="s">
        <v>255</v>
      </c>
      <c r="F39" s="132">
        <v>-150</v>
      </c>
    </row>
    <row r="40" spans="1:6" ht="37.5" customHeight="1">
      <c r="A40" s="113">
        <f t="shared" si="0"/>
        <v>34</v>
      </c>
      <c r="B40" s="114">
        <v>43623</v>
      </c>
      <c r="C40" s="131">
        <v>1879</v>
      </c>
      <c r="D40" s="72" t="s">
        <v>94</v>
      </c>
      <c r="E40" s="133" t="s">
        <v>95</v>
      </c>
      <c r="F40" s="132">
        <v>463.09</v>
      </c>
    </row>
    <row r="41" spans="1:6" ht="42.75" customHeight="1">
      <c r="A41" s="113">
        <f t="shared" si="0"/>
        <v>35</v>
      </c>
      <c r="B41" s="114">
        <v>43623</v>
      </c>
      <c r="C41" s="131">
        <v>1880</v>
      </c>
      <c r="D41" s="72" t="s">
        <v>96</v>
      </c>
      <c r="E41" s="72" t="s">
        <v>97</v>
      </c>
      <c r="F41" s="132">
        <v>2472.5300000000002</v>
      </c>
    </row>
    <row r="42" spans="1:6" ht="37.5" customHeight="1">
      <c r="A42" s="113">
        <f t="shared" si="0"/>
        <v>36</v>
      </c>
      <c r="B42" s="114">
        <v>43623</v>
      </c>
      <c r="C42" s="131">
        <v>1881</v>
      </c>
      <c r="D42" s="72" t="s">
        <v>46</v>
      </c>
      <c r="E42" s="72" t="s">
        <v>256</v>
      </c>
      <c r="F42" s="132">
        <v>10</v>
      </c>
    </row>
    <row r="43" spans="1:6" ht="54" customHeight="1">
      <c r="A43" s="113">
        <f t="shared" si="0"/>
        <v>37</v>
      </c>
      <c r="B43" s="114">
        <v>43623</v>
      </c>
      <c r="C43" s="131">
        <v>1882</v>
      </c>
      <c r="D43" s="72" t="s">
        <v>46</v>
      </c>
      <c r="E43" s="72" t="s">
        <v>257</v>
      </c>
      <c r="F43" s="132">
        <v>10</v>
      </c>
    </row>
    <row r="44" spans="1:6" ht="45.75" customHeight="1">
      <c r="A44" s="113">
        <f t="shared" si="0"/>
        <v>38</v>
      </c>
      <c r="B44" s="114">
        <v>43623</v>
      </c>
      <c r="C44" s="131">
        <v>1885</v>
      </c>
      <c r="D44" s="72" t="s">
        <v>98</v>
      </c>
      <c r="E44" s="72" t="s">
        <v>258</v>
      </c>
      <c r="F44" s="132">
        <v>50</v>
      </c>
    </row>
    <row r="45" spans="1:6" ht="51" customHeight="1">
      <c r="A45" s="113">
        <f t="shared" si="0"/>
        <v>39</v>
      </c>
      <c r="B45" s="114">
        <v>43623</v>
      </c>
      <c r="C45" s="131">
        <v>1889</v>
      </c>
      <c r="D45" s="72" t="s">
        <v>99</v>
      </c>
      <c r="E45" s="72" t="s">
        <v>259</v>
      </c>
      <c r="F45" s="132">
        <v>100</v>
      </c>
    </row>
    <row r="46" spans="1:6" ht="59.25" customHeight="1">
      <c r="A46" s="113">
        <f t="shared" si="0"/>
        <v>40</v>
      </c>
      <c r="B46" s="114">
        <v>43623</v>
      </c>
      <c r="C46" s="131">
        <v>1892</v>
      </c>
      <c r="D46" s="72" t="s">
        <v>35</v>
      </c>
      <c r="E46" s="133" t="s">
        <v>100</v>
      </c>
      <c r="F46" s="132">
        <v>5000</v>
      </c>
    </row>
    <row r="47" spans="1:6" ht="54" customHeight="1">
      <c r="A47" s="113">
        <f t="shared" si="0"/>
        <v>41</v>
      </c>
      <c r="B47" s="114">
        <v>43628</v>
      </c>
      <c r="C47" s="131">
        <v>832</v>
      </c>
      <c r="D47" s="72" t="s">
        <v>276</v>
      </c>
      <c r="E47" s="72" t="s">
        <v>277</v>
      </c>
      <c r="F47" s="132">
        <v>8400</v>
      </c>
    </row>
    <row r="48" spans="1:6" ht="42.75" customHeight="1">
      <c r="A48" s="113">
        <f t="shared" si="0"/>
        <v>42</v>
      </c>
      <c r="B48" s="114">
        <v>43628</v>
      </c>
      <c r="C48" s="131">
        <v>1902</v>
      </c>
      <c r="D48" s="72" t="s">
        <v>101</v>
      </c>
      <c r="E48" s="72" t="s">
        <v>102</v>
      </c>
      <c r="F48" s="132">
        <v>1000</v>
      </c>
    </row>
    <row r="49" spans="1:6" ht="41.25" customHeight="1">
      <c r="A49" s="113">
        <f t="shared" si="0"/>
        <v>43</v>
      </c>
      <c r="B49" s="114">
        <v>43630</v>
      </c>
      <c r="C49" s="131">
        <v>864</v>
      </c>
      <c r="D49" s="72" t="s">
        <v>35</v>
      </c>
      <c r="E49" s="72" t="s">
        <v>103</v>
      </c>
      <c r="F49" s="132">
        <v>-0.75</v>
      </c>
    </row>
    <row r="50" spans="1:6" ht="36.75" customHeight="1">
      <c r="A50" s="113">
        <f t="shared" si="0"/>
        <v>44</v>
      </c>
      <c r="B50" s="114">
        <v>43630</v>
      </c>
      <c r="C50" s="131">
        <v>759</v>
      </c>
      <c r="D50" s="72" t="s">
        <v>46</v>
      </c>
      <c r="E50" s="72" t="s">
        <v>260</v>
      </c>
      <c r="F50" s="132">
        <f>750-30</f>
        <v>720</v>
      </c>
    </row>
    <row r="51" spans="1:6" ht="42" customHeight="1">
      <c r="A51" s="113">
        <f t="shared" si="0"/>
        <v>45</v>
      </c>
      <c r="B51" s="114">
        <v>43630</v>
      </c>
      <c r="C51" s="131">
        <v>857</v>
      </c>
      <c r="D51" s="72" t="s">
        <v>46</v>
      </c>
      <c r="E51" s="72" t="s">
        <v>260</v>
      </c>
      <c r="F51" s="132">
        <f>750-30</f>
        <v>720</v>
      </c>
    </row>
    <row r="52" spans="1:6" ht="35.25" customHeight="1">
      <c r="A52" s="113">
        <f t="shared" si="0"/>
        <v>46</v>
      </c>
      <c r="B52" s="114">
        <v>43630</v>
      </c>
      <c r="C52" s="131">
        <v>861</v>
      </c>
      <c r="D52" s="72" t="s">
        <v>46</v>
      </c>
      <c r="E52" s="72" t="s">
        <v>260</v>
      </c>
      <c r="F52" s="132">
        <f>750-30</f>
        <v>720</v>
      </c>
    </row>
    <row r="53" spans="1:6" ht="39.75" customHeight="1">
      <c r="A53" s="113">
        <f t="shared" si="0"/>
        <v>47</v>
      </c>
      <c r="B53" s="114">
        <v>43630</v>
      </c>
      <c r="C53" s="131">
        <v>863</v>
      </c>
      <c r="D53" s="72" t="s">
        <v>46</v>
      </c>
      <c r="E53" s="72" t="s">
        <v>260</v>
      </c>
      <c r="F53" s="132">
        <v>750</v>
      </c>
    </row>
    <row r="54" spans="1:6" ht="52.5" customHeight="1">
      <c r="A54" s="113">
        <f t="shared" si="0"/>
        <v>48</v>
      </c>
      <c r="B54" s="114">
        <v>43630</v>
      </c>
      <c r="C54" s="131">
        <v>292</v>
      </c>
      <c r="D54" s="72" t="s">
        <v>35</v>
      </c>
      <c r="E54" s="72" t="s">
        <v>104</v>
      </c>
      <c r="F54" s="132">
        <v>-144.63</v>
      </c>
    </row>
    <row r="55" spans="1:6" ht="53.25" customHeight="1">
      <c r="A55" s="113">
        <f t="shared" si="0"/>
        <v>49</v>
      </c>
      <c r="B55" s="114">
        <v>43630</v>
      </c>
      <c r="C55" s="131">
        <v>367</v>
      </c>
      <c r="D55" s="72" t="s">
        <v>35</v>
      </c>
      <c r="E55" s="72" t="s">
        <v>105</v>
      </c>
      <c r="F55" s="132">
        <v>-198.22</v>
      </c>
    </row>
    <row r="56" spans="1:6" ht="54" customHeight="1">
      <c r="A56" s="113">
        <f t="shared" si="0"/>
        <v>50</v>
      </c>
      <c r="B56" s="114">
        <v>43630</v>
      </c>
      <c r="C56" s="131">
        <v>368</v>
      </c>
      <c r="D56" s="72" t="s">
        <v>35</v>
      </c>
      <c r="E56" s="72" t="s">
        <v>261</v>
      </c>
      <c r="F56" s="132">
        <v>-1350.99</v>
      </c>
    </row>
    <row r="57" spans="1:6" ht="56.25" customHeight="1">
      <c r="A57" s="113">
        <f t="shared" si="0"/>
        <v>51</v>
      </c>
      <c r="B57" s="114">
        <v>43630</v>
      </c>
      <c r="C57" s="131">
        <v>369</v>
      </c>
      <c r="D57" s="72" t="s">
        <v>35</v>
      </c>
      <c r="E57" s="72" t="s">
        <v>106</v>
      </c>
      <c r="F57" s="132">
        <v>-190.92</v>
      </c>
    </row>
    <row r="58" spans="1:6" ht="53.25" customHeight="1">
      <c r="A58" s="113">
        <f t="shared" si="0"/>
        <v>52</v>
      </c>
      <c r="B58" s="114">
        <v>43630</v>
      </c>
      <c r="C58" s="131">
        <v>370</v>
      </c>
      <c r="D58" s="72" t="s">
        <v>35</v>
      </c>
      <c r="E58" s="72" t="s">
        <v>107</v>
      </c>
      <c r="F58" s="132">
        <v>-1.35</v>
      </c>
    </row>
    <row r="59" spans="1:6" ht="56.25" customHeight="1">
      <c r="A59" s="113">
        <f t="shared" si="0"/>
        <v>53</v>
      </c>
      <c r="B59" s="114">
        <v>43630</v>
      </c>
      <c r="C59" s="131">
        <v>373</v>
      </c>
      <c r="D59" s="72" t="s">
        <v>35</v>
      </c>
      <c r="E59" s="72" t="s">
        <v>108</v>
      </c>
      <c r="F59" s="132">
        <v>-198.22</v>
      </c>
    </row>
    <row r="60" spans="1:6" ht="51" customHeight="1">
      <c r="A60" s="113">
        <f t="shared" si="0"/>
        <v>54</v>
      </c>
      <c r="B60" s="114">
        <v>43630</v>
      </c>
      <c r="C60" s="131">
        <v>374</v>
      </c>
      <c r="D60" s="72" t="s">
        <v>35</v>
      </c>
      <c r="E60" s="72" t="s">
        <v>109</v>
      </c>
      <c r="F60" s="132">
        <v>-1444.86</v>
      </c>
    </row>
    <row r="61" spans="1:6" ht="51" customHeight="1">
      <c r="A61" s="113">
        <f t="shared" si="0"/>
        <v>55</v>
      </c>
      <c r="B61" s="114">
        <v>43630</v>
      </c>
      <c r="C61" s="131">
        <v>375</v>
      </c>
      <c r="D61" s="72" t="s">
        <v>35</v>
      </c>
      <c r="E61" s="72" t="s">
        <v>110</v>
      </c>
      <c r="F61" s="132">
        <v>-170.58</v>
      </c>
    </row>
    <row r="62" spans="1:6" ht="51.75" customHeight="1">
      <c r="A62" s="113">
        <f t="shared" si="0"/>
        <v>56</v>
      </c>
      <c r="B62" s="114">
        <v>43630</v>
      </c>
      <c r="C62" s="131">
        <v>376</v>
      </c>
      <c r="D62" s="72" t="s">
        <v>35</v>
      </c>
      <c r="E62" s="72" t="s">
        <v>111</v>
      </c>
      <c r="F62" s="132">
        <v>-1.3</v>
      </c>
    </row>
    <row r="63" spans="1:6" ht="56.25" customHeight="1">
      <c r="A63" s="113">
        <f t="shared" si="0"/>
        <v>57</v>
      </c>
      <c r="B63" s="114">
        <v>43630</v>
      </c>
      <c r="C63" s="131">
        <v>1939</v>
      </c>
      <c r="D63" s="72" t="s">
        <v>112</v>
      </c>
      <c r="E63" s="72" t="s">
        <v>262</v>
      </c>
      <c r="F63" s="132">
        <v>360</v>
      </c>
    </row>
    <row r="64" spans="1:6" ht="42" customHeight="1">
      <c r="A64" s="113">
        <f t="shared" si="0"/>
        <v>58</v>
      </c>
      <c r="B64" s="114">
        <v>43634</v>
      </c>
      <c r="C64" s="131">
        <v>667</v>
      </c>
      <c r="D64" s="72" t="s">
        <v>35</v>
      </c>
      <c r="E64" s="72" t="s">
        <v>263</v>
      </c>
      <c r="F64" s="132">
        <v>-17.86</v>
      </c>
    </row>
    <row r="65" spans="1:6" ht="36.75" customHeight="1">
      <c r="A65" s="113">
        <f t="shared" si="0"/>
        <v>59</v>
      </c>
      <c r="B65" s="114">
        <v>43634</v>
      </c>
      <c r="C65" s="131">
        <v>865</v>
      </c>
      <c r="D65" s="72" t="s">
        <v>367</v>
      </c>
      <c r="E65" s="72" t="s">
        <v>369</v>
      </c>
      <c r="F65" s="132">
        <v>78.28</v>
      </c>
    </row>
    <row r="66" spans="1:6" ht="40.5" customHeight="1">
      <c r="A66" s="113">
        <f t="shared" si="0"/>
        <v>60</v>
      </c>
      <c r="B66" s="114">
        <v>43635</v>
      </c>
      <c r="C66" s="131">
        <v>869</v>
      </c>
      <c r="D66" s="134" t="s">
        <v>46</v>
      </c>
      <c r="E66" s="134" t="s">
        <v>269</v>
      </c>
      <c r="F66" s="135">
        <f>2300-178.16</f>
        <v>2121.84</v>
      </c>
    </row>
    <row r="67" spans="1:6" ht="45" customHeight="1">
      <c r="A67" s="113">
        <f t="shared" si="0"/>
        <v>61</v>
      </c>
      <c r="B67" s="114">
        <v>43635</v>
      </c>
      <c r="C67" s="131">
        <v>1</v>
      </c>
      <c r="D67" s="72" t="s">
        <v>35</v>
      </c>
      <c r="E67" s="72" t="s">
        <v>113</v>
      </c>
      <c r="F67" s="132">
        <v>-695.55</v>
      </c>
    </row>
    <row r="68" spans="1:6" ht="27" customHeight="1">
      <c r="A68" s="113">
        <f t="shared" si="0"/>
        <v>62</v>
      </c>
      <c r="B68" s="114">
        <v>43635</v>
      </c>
      <c r="C68" s="131">
        <v>1</v>
      </c>
      <c r="D68" s="72" t="s">
        <v>35</v>
      </c>
      <c r="E68" s="72" t="s">
        <v>114</v>
      </c>
      <c r="F68" s="132">
        <v>-74.98</v>
      </c>
    </row>
    <row r="69" spans="1:6" ht="36" customHeight="1">
      <c r="A69" s="113">
        <f t="shared" si="0"/>
        <v>63</v>
      </c>
      <c r="B69" s="114">
        <v>43635</v>
      </c>
      <c r="C69" s="131">
        <v>1</v>
      </c>
      <c r="D69" s="72" t="s">
        <v>35</v>
      </c>
      <c r="E69" s="72" t="s">
        <v>115</v>
      </c>
      <c r="F69" s="132">
        <v>-0.56999999999999995</v>
      </c>
    </row>
    <row r="70" spans="1:6" ht="49.5" customHeight="1">
      <c r="A70" s="113">
        <f t="shared" si="0"/>
        <v>64</v>
      </c>
      <c r="B70" s="114">
        <v>43635</v>
      </c>
      <c r="C70" s="131">
        <v>1</v>
      </c>
      <c r="D70" s="72" t="s">
        <v>35</v>
      </c>
      <c r="E70" s="72" t="s">
        <v>116</v>
      </c>
      <c r="F70" s="132">
        <v>-130.11000000000001</v>
      </c>
    </row>
    <row r="71" spans="1:6" ht="51" customHeight="1">
      <c r="A71" s="113">
        <f t="shared" si="0"/>
        <v>65</v>
      </c>
      <c r="B71" s="114">
        <v>43635</v>
      </c>
      <c r="C71" s="131">
        <v>1904</v>
      </c>
      <c r="D71" s="72" t="s">
        <v>35</v>
      </c>
      <c r="E71" s="72" t="s">
        <v>264</v>
      </c>
      <c r="F71" s="132">
        <v>-2188.27</v>
      </c>
    </row>
    <row r="72" spans="1:6" ht="54.75" customHeight="1">
      <c r="A72" s="113">
        <f t="shared" si="0"/>
        <v>66</v>
      </c>
      <c r="B72" s="114">
        <v>43635</v>
      </c>
      <c r="C72" s="131">
        <v>1905</v>
      </c>
      <c r="D72" s="72" t="s">
        <v>35</v>
      </c>
      <c r="E72" s="72" t="s">
        <v>370</v>
      </c>
      <c r="F72" s="132">
        <v>-1433.57</v>
      </c>
    </row>
    <row r="73" spans="1:6" ht="48.75" customHeight="1">
      <c r="A73" s="113">
        <f t="shared" ref="A73:A136" si="1">1+A72</f>
        <v>67</v>
      </c>
      <c r="B73" s="114">
        <v>43636</v>
      </c>
      <c r="C73" s="131">
        <v>1942</v>
      </c>
      <c r="D73" s="72" t="s">
        <v>46</v>
      </c>
      <c r="E73" s="72" t="s">
        <v>265</v>
      </c>
      <c r="F73" s="132">
        <v>260</v>
      </c>
    </row>
    <row r="74" spans="1:6" ht="53.25" customHeight="1">
      <c r="A74" s="113">
        <f t="shared" si="1"/>
        <v>68</v>
      </c>
      <c r="B74" s="114">
        <v>43636</v>
      </c>
      <c r="C74" s="131">
        <v>1943</v>
      </c>
      <c r="D74" s="72" t="s">
        <v>46</v>
      </c>
      <c r="E74" s="72" t="s">
        <v>117</v>
      </c>
      <c r="F74" s="132">
        <v>4.72</v>
      </c>
    </row>
    <row r="75" spans="1:6" ht="53.25" customHeight="1">
      <c r="A75" s="113">
        <f t="shared" si="1"/>
        <v>69</v>
      </c>
      <c r="B75" s="114">
        <v>43636</v>
      </c>
      <c r="C75" s="131">
        <v>1944</v>
      </c>
      <c r="D75" s="72" t="s">
        <v>46</v>
      </c>
      <c r="E75" s="72" t="s">
        <v>118</v>
      </c>
      <c r="F75" s="132">
        <v>4.72</v>
      </c>
    </row>
    <row r="76" spans="1:6" ht="39" customHeight="1">
      <c r="A76" s="113">
        <f t="shared" si="1"/>
        <v>70</v>
      </c>
      <c r="B76" s="114">
        <v>43636</v>
      </c>
      <c r="C76" s="131">
        <v>1957</v>
      </c>
      <c r="D76" s="72" t="s">
        <v>119</v>
      </c>
      <c r="E76" s="72" t="s">
        <v>120</v>
      </c>
      <c r="F76" s="132">
        <v>398.31</v>
      </c>
    </row>
    <row r="77" spans="1:6" ht="34.5" customHeight="1">
      <c r="A77" s="113">
        <f t="shared" si="1"/>
        <v>71</v>
      </c>
      <c r="B77" s="114">
        <v>43636</v>
      </c>
      <c r="C77" s="131">
        <v>1958</v>
      </c>
      <c r="D77" s="72" t="s">
        <v>121</v>
      </c>
      <c r="E77" s="72" t="s">
        <v>122</v>
      </c>
      <c r="F77" s="132">
        <v>856.78</v>
      </c>
    </row>
    <row r="78" spans="1:6" ht="30" customHeight="1">
      <c r="A78" s="113">
        <f t="shared" si="1"/>
        <v>72</v>
      </c>
      <c r="B78" s="114">
        <v>43636</v>
      </c>
      <c r="C78" s="131">
        <v>1959</v>
      </c>
      <c r="D78" s="72" t="s">
        <v>123</v>
      </c>
      <c r="E78" s="72" t="s">
        <v>124</v>
      </c>
      <c r="F78" s="132">
        <v>12949.52</v>
      </c>
    </row>
    <row r="79" spans="1:6" ht="49.5" customHeight="1">
      <c r="A79" s="113">
        <f t="shared" si="1"/>
        <v>73</v>
      </c>
      <c r="B79" s="114">
        <v>43636</v>
      </c>
      <c r="C79" s="131">
        <v>1960</v>
      </c>
      <c r="D79" s="72" t="s">
        <v>125</v>
      </c>
      <c r="E79" s="72" t="s">
        <v>126</v>
      </c>
      <c r="F79" s="132">
        <v>297.5</v>
      </c>
    </row>
    <row r="80" spans="1:6" ht="36.75" customHeight="1">
      <c r="A80" s="113">
        <f t="shared" si="1"/>
        <v>74</v>
      </c>
      <c r="B80" s="114">
        <v>43636</v>
      </c>
      <c r="C80" s="131">
        <v>1961</v>
      </c>
      <c r="D80" s="72" t="s">
        <v>127</v>
      </c>
      <c r="E80" s="72" t="s">
        <v>128</v>
      </c>
      <c r="F80" s="132">
        <v>1253.53</v>
      </c>
    </row>
    <row r="81" spans="1:6" ht="56.25" customHeight="1">
      <c r="A81" s="113">
        <f t="shared" si="1"/>
        <v>75</v>
      </c>
      <c r="B81" s="114">
        <v>43636</v>
      </c>
      <c r="C81" s="131">
        <v>1962</v>
      </c>
      <c r="D81" s="72" t="s">
        <v>129</v>
      </c>
      <c r="E81" s="72" t="s">
        <v>130</v>
      </c>
      <c r="F81" s="132">
        <v>2915.5</v>
      </c>
    </row>
    <row r="82" spans="1:6" ht="40.5" customHeight="1">
      <c r="A82" s="113">
        <f t="shared" si="1"/>
        <v>76</v>
      </c>
      <c r="B82" s="114">
        <v>43636</v>
      </c>
      <c r="C82" s="131">
        <v>1963</v>
      </c>
      <c r="D82" s="133" t="s">
        <v>131</v>
      </c>
      <c r="E82" s="72" t="s">
        <v>132</v>
      </c>
      <c r="F82" s="132">
        <v>2225.79</v>
      </c>
    </row>
    <row r="83" spans="1:6" ht="45" customHeight="1">
      <c r="A83" s="113">
        <f t="shared" si="1"/>
        <v>77</v>
      </c>
      <c r="B83" s="114">
        <v>43636</v>
      </c>
      <c r="C83" s="131">
        <v>1964</v>
      </c>
      <c r="D83" s="133" t="s">
        <v>131</v>
      </c>
      <c r="E83" s="72" t="s">
        <v>266</v>
      </c>
      <c r="F83" s="132">
        <v>38.479999999999997</v>
      </c>
    </row>
    <row r="84" spans="1:6" ht="39" customHeight="1">
      <c r="A84" s="113">
        <f t="shared" si="1"/>
        <v>78</v>
      </c>
      <c r="B84" s="114">
        <v>43636</v>
      </c>
      <c r="C84" s="131">
        <v>1965</v>
      </c>
      <c r="D84" s="72" t="s">
        <v>46</v>
      </c>
      <c r="E84" s="72" t="s">
        <v>133</v>
      </c>
      <c r="F84" s="132">
        <v>116</v>
      </c>
    </row>
    <row r="85" spans="1:6" ht="39" customHeight="1">
      <c r="A85" s="113">
        <f t="shared" si="1"/>
        <v>79</v>
      </c>
      <c r="B85" s="114">
        <v>43637</v>
      </c>
      <c r="C85" s="131">
        <v>1967</v>
      </c>
      <c r="D85" s="72" t="s">
        <v>134</v>
      </c>
      <c r="E85" s="72" t="s">
        <v>267</v>
      </c>
      <c r="F85" s="132">
        <v>595</v>
      </c>
    </row>
    <row r="86" spans="1:6" ht="39.75" customHeight="1">
      <c r="A86" s="113">
        <f t="shared" si="1"/>
        <v>80</v>
      </c>
      <c r="B86" s="114">
        <v>43637</v>
      </c>
      <c r="C86" s="131">
        <v>1968</v>
      </c>
      <c r="D86" s="72" t="s">
        <v>135</v>
      </c>
      <c r="E86" s="72" t="s">
        <v>136</v>
      </c>
      <c r="F86" s="132">
        <v>1824.27</v>
      </c>
    </row>
    <row r="87" spans="1:6" ht="38.25" customHeight="1">
      <c r="A87" s="113">
        <f t="shared" si="1"/>
        <v>81</v>
      </c>
      <c r="B87" s="114">
        <v>43637</v>
      </c>
      <c r="C87" s="131">
        <v>1969</v>
      </c>
      <c r="D87" s="72" t="s">
        <v>137</v>
      </c>
      <c r="E87" s="72" t="s">
        <v>138</v>
      </c>
      <c r="F87" s="132">
        <v>34398.019999999997</v>
      </c>
    </row>
    <row r="88" spans="1:6" ht="31.5" customHeight="1">
      <c r="A88" s="113">
        <f t="shared" si="1"/>
        <v>82</v>
      </c>
      <c r="B88" s="114">
        <v>43637</v>
      </c>
      <c r="C88" s="131">
        <v>1970</v>
      </c>
      <c r="D88" s="72" t="s">
        <v>139</v>
      </c>
      <c r="E88" s="72" t="s">
        <v>268</v>
      </c>
      <c r="F88" s="132">
        <v>15021.83</v>
      </c>
    </row>
    <row r="89" spans="1:6" ht="38.25" customHeight="1">
      <c r="A89" s="113">
        <f t="shared" si="1"/>
        <v>83</v>
      </c>
      <c r="B89" s="114">
        <v>43637</v>
      </c>
      <c r="C89" s="131">
        <v>1972</v>
      </c>
      <c r="D89" s="72" t="s">
        <v>140</v>
      </c>
      <c r="E89" s="72" t="s">
        <v>141</v>
      </c>
      <c r="F89" s="132">
        <v>196.69</v>
      </c>
    </row>
    <row r="90" spans="1:6" ht="28.5" customHeight="1">
      <c r="A90" s="113">
        <f t="shared" si="1"/>
        <v>84</v>
      </c>
      <c r="B90" s="114">
        <v>43637</v>
      </c>
      <c r="C90" s="131">
        <v>1973</v>
      </c>
      <c r="D90" s="72" t="s">
        <v>142</v>
      </c>
      <c r="E90" s="72" t="s">
        <v>143</v>
      </c>
      <c r="F90" s="132">
        <v>2230.12</v>
      </c>
    </row>
    <row r="91" spans="1:6" ht="33.75" customHeight="1">
      <c r="A91" s="113">
        <f t="shared" si="1"/>
        <v>85</v>
      </c>
      <c r="B91" s="114">
        <v>43637</v>
      </c>
      <c r="C91" s="131">
        <v>1974</v>
      </c>
      <c r="D91" s="72" t="s">
        <v>144</v>
      </c>
      <c r="E91" s="72" t="s">
        <v>145</v>
      </c>
      <c r="F91" s="132">
        <v>226.1</v>
      </c>
    </row>
    <row r="92" spans="1:6" ht="32.25" customHeight="1">
      <c r="A92" s="113">
        <f t="shared" si="1"/>
        <v>86</v>
      </c>
      <c r="B92" s="114">
        <v>43637</v>
      </c>
      <c r="C92" s="131">
        <v>1975</v>
      </c>
      <c r="D92" s="72" t="s">
        <v>146</v>
      </c>
      <c r="E92" s="72" t="s">
        <v>147</v>
      </c>
      <c r="F92" s="132">
        <v>7183.99</v>
      </c>
    </row>
    <row r="93" spans="1:6" ht="42.75" customHeight="1">
      <c r="A93" s="113">
        <f t="shared" si="1"/>
        <v>87</v>
      </c>
      <c r="B93" s="114">
        <v>43637</v>
      </c>
      <c r="C93" s="131">
        <v>1976</v>
      </c>
      <c r="D93" s="72" t="s">
        <v>148</v>
      </c>
      <c r="E93" s="72" t="s">
        <v>149</v>
      </c>
      <c r="F93" s="132">
        <v>842.52</v>
      </c>
    </row>
    <row r="94" spans="1:6" ht="45.75" customHeight="1">
      <c r="A94" s="113">
        <f t="shared" si="1"/>
        <v>88</v>
      </c>
      <c r="B94" s="114">
        <v>43637</v>
      </c>
      <c r="C94" s="131">
        <v>1977</v>
      </c>
      <c r="D94" s="72" t="s">
        <v>46</v>
      </c>
      <c r="E94" s="72" t="s">
        <v>150</v>
      </c>
      <c r="F94" s="132">
        <v>100</v>
      </c>
    </row>
    <row r="95" spans="1:6" ht="48.75" customHeight="1">
      <c r="A95" s="113">
        <f t="shared" si="1"/>
        <v>89</v>
      </c>
      <c r="B95" s="114">
        <v>43637</v>
      </c>
      <c r="C95" s="131">
        <v>1978</v>
      </c>
      <c r="D95" s="72" t="s">
        <v>151</v>
      </c>
      <c r="E95" s="72" t="s">
        <v>152</v>
      </c>
      <c r="F95" s="132">
        <v>14280</v>
      </c>
    </row>
    <row r="96" spans="1:6" ht="35.25" customHeight="1">
      <c r="A96" s="113">
        <f t="shared" si="1"/>
        <v>90</v>
      </c>
      <c r="B96" s="114">
        <v>43637</v>
      </c>
      <c r="C96" s="131">
        <v>1979</v>
      </c>
      <c r="D96" s="72" t="s">
        <v>153</v>
      </c>
      <c r="E96" s="72" t="s">
        <v>154</v>
      </c>
      <c r="F96" s="132">
        <v>6069</v>
      </c>
    </row>
    <row r="97" spans="1:6" ht="38.25" customHeight="1">
      <c r="A97" s="113">
        <f t="shared" si="1"/>
        <v>91</v>
      </c>
      <c r="B97" s="114">
        <v>43637</v>
      </c>
      <c r="C97" s="131">
        <v>1980</v>
      </c>
      <c r="D97" s="72" t="s">
        <v>155</v>
      </c>
      <c r="E97" s="72" t="s">
        <v>156</v>
      </c>
      <c r="F97" s="132">
        <v>5268.45</v>
      </c>
    </row>
    <row r="98" spans="1:6" ht="41.25" customHeight="1">
      <c r="A98" s="113">
        <f t="shared" si="1"/>
        <v>92</v>
      </c>
      <c r="B98" s="114">
        <v>43637</v>
      </c>
      <c r="C98" s="131">
        <v>1981</v>
      </c>
      <c r="D98" s="72" t="s">
        <v>46</v>
      </c>
      <c r="E98" s="72" t="s">
        <v>157</v>
      </c>
      <c r="F98" s="132">
        <v>800</v>
      </c>
    </row>
    <row r="99" spans="1:6" ht="47.25" customHeight="1">
      <c r="A99" s="113">
        <f t="shared" si="1"/>
        <v>93</v>
      </c>
      <c r="B99" s="114">
        <v>43640</v>
      </c>
      <c r="C99" s="131">
        <v>1769</v>
      </c>
      <c r="D99" s="72" t="s">
        <v>35</v>
      </c>
      <c r="E99" s="72" t="s">
        <v>158</v>
      </c>
      <c r="F99" s="132">
        <v>-91.89</v>
      </c>
    </row>
    <row r="100" spans="1:6" ht="41.25" customHeight="1">
      <c r="A100" s="113">
        <f t="shared" si="1"/>
        <v>94</v>
      </c>
      <c r="B100" s="114">
        <v>43640</v>
      </c>
      <c r="C100" s="131">
        <v>1770</v>
      </c>
      <c r="D100" s="72" t="s">
        <v>35</v>
      </c>
      <c r="E100" s="72" t="s">
        <v>159</v>
      </c>
      <c r="F100" s="132">
        <v>-103.76</v>
      </c>
    </row>
    <row r="101" spans="1:6" ht="51.75" customHeight="1">
      <c r="A101" s="113">
        <f t="shared" si="1"/>
        <v>95</v>
      </c>
      <c r="B101" s="114">
        <v>43640</v>
      </c>
      <c r="C101" s="131">
        <v>1963</v>
      </c>
      <c r="D101" s="72" t="s">
        <v>35</v>
      </c>
      <c r="E101" s="72" t="s">
        <v>160</v>
      </c>
      <c r="F101" s="132">
        <v>-4351.8100000000004</v>
      </c>
    </row>
    <row r="102" spans="1:6" ht="57.75" customHeight="1">
      <c r="A102" s="113">
        <f t="shared" si="1"/>
        <v>96</v>
      </c>
      <c r="B102" s="114">
        <v>43640</v>
      </c>
      <c r="C102" s="131">
        <v>1964</v>
      </c>
      <c r="D102" s="72" t="s">
        <v>35</v>
      </c>
      <c r="E102" s="72" t="s">
        <v>161</v>
      </c>
      <c r="F102" s="132">
        <v>-531.84</v>
      </c>
    </row>
    <row r="103" spans="1:6" ht="66.75" customHeight="1">
      <c r="A103" s="113">
        <f t="shared" si="1"/>
        <v>97</v>
      </c>
      <c r="B103" s="114">
        <v>43640</v>
      </c>
      <c r="C103" s="131">
        <v>1965</v>
      </c>
      <c r="D103" s="72" t="s">
        <v>35</v>
      </c>
      <c r="E103" s="72" t="s">
        <v>162</v>
      </c>
      <c r="F103" s="132">
        <v>-1423.81</v>
      </c>
    </row>
    <row r="104" spans="1:6" ht="59.25" customHeight="1">
      <c r="A104" s="113">
        <f t="shared" si="1"/>
        <v>98</v>
      </c>
      <c r="B104" s="114">
        <v>43640</v>
      </c>
      <c r="C104" s="131">
        <v>1966</v>
      </c>
      <c r="D104" s="72" t="s">
        <v>35</v>
      </c>
      <c r="E104" s="72" t="s">
        <v>163</v>
      </c>
      <c r="F104" s="132">
        <v>-3.78</v>
      </c>
    </row>
    <row r="105" spans="1:6" ht="56.25" customHeight="1">
      <c r="A105" s="113">
        <f t="shared" si="1"/>
        <v>99</v>
      </c>
      <c r="B105" s="114">
        <v>43640</v>
      </c>
      <c r="C105" s="131">
        <v>1967</v>
      </c>
      <c r="D105" s="72" t="s">
        <v>35</v>
      </c>
      <c r="E105" s="72" t="s">
        <v>164</v>
      </c>
      <c r="F105" s="132">
        <v>-5334.33</v>
      </c>
    </row>
    <row r="106" spans="1:6" ht="51" customHeight="1">
      <c r="A106" s="113">
        <f t="shared" si="1"/>
        <v>100</v>
      </c>
      <c r="B106" s="114">
        <v>43640</v>
      </c>
      <c r="C106" s="131">
        <v>1968</v>
      </c>
      <c r="D106" s="72" t="s">
        <v>35</v>
      </c>
      <c r="E106" s="72" t="s">
        <v>165</v>
      </c>
      <c r="F106" s="132">
        <v>-487.37</v>
      </c>
    </row>
    <row r="107" spans="1:6" ht="51" customHeight="1">
      <c r="A107" s="113">
        <f t="shared" si="1"/>
        <v>101</v>
      </c>
      <c r="B107" s="114">
        <v>43640</v>
      </c>
      <c r="C107" s="131">
        <v>1970</v>
      </c>
      <c r="D107" s="72" t="s">
        <v>35</v>
      </c>
      <c r="E107" s="72" t="s">
        <v>371</v>
      </c>
      <c r="F107" s="132">
        <v>-3.73</v>
      </c>
    </row>
    <row r="108" spans="1:6" ht="48" customHeight="1">
      <c r="A108" s="113">
        <f t="shared" si="1"/>
        <v>102</v>
      </c>
      <c r="B108" s="114">
        <v>43640</v>
      </c>
      <c r="C108" s="131">
        <v>1971</v>
      </c>
      <c r="D108" s="72" t="s">
        <v>166</v>
      </c>
      <c r="E108" s="72" t="s">
        <v>167</v>
      </c>
      <c r="F108" s="132">
        <v>8996.4</v>
      </c>
    </row>
    <row r="109" spans="1:6" ht="62.25" customHeight="1">
      <c r="A109" s="113">
        <f t="shared" si="1"/>
        <v>103</v>
      </c>
      <c r="B109" s="114">
        <v>43640</v>
      </c>
      <c r="C109" s="131">
        <v>1984</v>
      </c>
      <c r="D109" s="72" t="s">
        <v>168</v>
      </c>
      <c r="E109" s="72" t="s">
        <v>169</v>
      </c>
      <c r="F109" s="132">
        <v>294.52999999999997</v>
      </c>
    </row>
    <row r="110" spans="1:6" ht="38.25" customHeight="1">
      <c r="A110" s="113">
        <f t="shared" si="1"/>
        <v>104</v>
      </c>
      <c r="B110" s="114">
        <v>43640</v>
      </c>
      <c r="C110" s="131">
        <v>1985</v>
      </c>
      <c r="D110" s="72" t="s">
        <v>170</v>
      </c>
      <c r="E110" s="72" t="s">
        <v>171</v>
      </c>
      <c r="F110" s="132">
        <v>3523.8</v>
      </c>
    </row>
    <row r="111" spans="1:6" ht="43.5" customHeight="1">
      <c r="A111" s="113">
        <f t="shared" si="1"/>
        <v>105</v>
      </c>
      <c r="B111" s="114">
        <v>43640</v>
      </c>
      <c r="C111" s="131">
        <v>1986</v>
      </c>
      <c r="D111" s="72" t="s">
        <v>172</v>
      </c>
      <c r="E111" s="72" t="s">
        <v>173</v>
      </c>
      <c r="F111" s="132">
        <v>3204.98</v>
      </c>
    </row>
    <row r="112" spans="1:6" ht="31.5" customHeight="1">
      <c r="A112" s="113">
        <f t="shared" si="1"/>
        <v>106</v>
      </c>
      <c r="B112" s="114">
        <v>43640</v>
      </c>
      <c r="C112" s="131">
        <v>1988</v>
      </c>
      <c r="D112" s="72" t="s">
        <v>174</v>
      </c>
      <c r="E112" s="72" t="s">
        <v>175</v>
      </c>
      <c r="F112" s="132">
        <v>29776.11</v>
      </c>
    </row>
    <row r="113" spans="1:6" ht="36.75" customHeight="1">
      <c r="A113" s="113">
        <f t="shared" si="1"/>
        <v>107</v>
      </c>
      <c r="B113" s="114">
        <v>43640</v>
      </c>
      <c r="C113" s="131">
        <v>1989</v>
      </c>
      <c r="D113" s="72" t="s">
        <v>176</v>
      </c>
      <c r="E113" s="72" t="s">
        <v>177</v>
      </c>
      <c r="F113" s="132">
        <v>1543.76</v>
      </c>
    </row>
    <row r="114" spans="1:6" ht="39.75" customHeight="1">
      <c r="A114" s="113">
        <f t="shared" si="1"/>
        <v>108</v>
      </c>
      <c r="B114" s="114">
        <v>43640</v>
      </c>
      <c r="C114" s="131">
        <v>1990</v>
      </c>
      <c r="D114" s="72" t="s">
        <v>178</v>
      </c>
      <c r="E114" s="72" t="s">
        <v>179</v>
      </c>
      <c r="F114" s="132">
        <v>3314.72</v>
      </c>
    </row>
    <row r="115" spans="1:6" ht="36" customHeight="1">
      <c r="A115" s="113">
        <f t="shared" si="1"/>
        <v>109</v>
      </c>
      <c r="B115" s="114">
        <v>43640</v>
      </c>
      <c r="C115" s="131">
        <v>1991</v>
      </c>
      <c r="D115" s="72" t="s">
        <v>180</v>
      </c>
      <c r="E115" s="72" t="s">
        <v>181</v>
      </c>
      <c r="F115" s="132">
        <v>9791.1299999999992</v>
      </c>
    </row>
    <row r="116" spans="1:6" ht="39.75" customHeight="1">
      <c r="A116" s="113">
        <f t="shared" si="1"/>
        <v>110</v>
      </c>
      <c r="B116" s="114">
        <v>43640</v>
      </c>
      <c r="C116" s="131">
        <v>1992</v>
      </c>
      <c r="D116" s="72" t="s">
        <v>182</v>
      </c>
      <c r="E116" s="72" t="s">
        <v>183</v>
      </c>
      <c r="F116" s="132">
        <v>7468.62</v>
      </c>
    </row>
    <row r="117" spans="1:6" ht="38.25" customHeight="1">
      <c r="A117" s="113">
        <f t="shared" si="1"/>
        <v>111</v>
      </c>
      <c r="B117" s="114">
        <v>43640</v>
      </c>
      <c r="C117" s="131">
        <v>1993</v>
      </c>
      <c r="D117" s="72" t="s">
        <v>182</v>
      </c>
      <c r="E117" s="72" t="s">
        <v>184</v>
      </c>
      <c r="F117" s="132">
        <v>3299.17</v>
      </c>
    </row>
    <row r="118" spans="1:6" ht="37.5" customHeight="1">
      <c r="A118" s="113">
        <f t="shared" si="1"/>
        <v>112</v>
      </c>
      <c r="B118" s="114">
        <v>43640</v>
      </c>
      <c r="C118" s="131">
        <v>1994</v>
      </c>
      <c r="D118" s="72" t="s">
        <v>182</v>
      </c>
      <c r="E118" s="72" t="s">
        <v>185</v>
      </c>
      <c r="F118" s="132">
        <v>9445.16</v>
      </c>
    </row>
    <row r="119" spans="1:6" ht="31.5" customHeight="1">
      <c r="A119" s="113">
        <f t="shared" si="1"/>
        <v>113</v>
      </c>
      <c r="B119" s="114">
        <v>43641</v>
      </c>
      <c r="C119" s="131">
        <v>1987</v>
      </c>
      <c r="D119" s="72" t="s">
        <v>172</v>
      </c>
      <c r="E119" s="72" t="s">
        <v>186</v>
      </c>
      <c r="F119" s="132">
        <v>14271.39</v>
      </c>
    </row>
    <row r="120" spans="1:6" ht="39.75" customHeight="1">
      <c r="A120" s="113">
        <f t="shared" si="1"/>
        <v>114</v>
      </c>
      <c r="B120" s="114">
        <v>43641</v>
      </c>
      <c r="C120" s="131">
        <v>2000</v>
      </c>
      <c r="D120" s="72" t="s">
        <v>187</v>
      </c>
      <c r="E120" s="72" t="s">
        <v>188</v>
      </c>
      <c r="F120" s="132">
        <v>2962.39</v>
      </c>
    </row>
    <row r="121" spans="1:6" ht="41.25" customHeight="1">
      <c r="A121" s="113">
        <f t="shared" si="1"/>
        <v>115</v>
      </c>
      <c r="B121" s="114">
        <v>43641</v>
      </c>
      <c r="C121" s="131">
        <v>2001</v>
      </c>
      <c r="D121" s="72" t="s">
        <v>142</v>
      </c>
      <c r="E121" s="72" t="s">
        <v>189</v>
      </c>
      <c r="F121" s="132">
        <v>480.21</v>
      </c>
    </row>
    <row r="122" spans="1:6" ht="39" customHeight="1">
      <c r="A122" s="113">
        <f t="shared" si="1"/>
        <v>116</v>
      </c>
      <c r="B122" s="114">
        <v>43641</v>
      </c>
      <c r="C122" s="131">
        <v>2002</v>
      </c>
      <c r="D122" s="72" t="s">
        <v>190</v>
      </c>
      <c r="E122" s="72" t="s">
        <v>191</v>
      </c>
      <c r="F122" s="132">
        <v>1329.33</v>
      </c>
    </row>
    <row r="123" spans="1:6" ht="32.25" customHeight="1">
      <c r="A123" s="113">
        <f t="shared" si="1"/>
        <v>117</v>
      </c>
      <c r="B123" s="114">
        <v>43641</v>
      </c>
      <c r="C123" s="131">
        <v>2005</v>
      </c>
      <c r="D123" s="72" t="s">
        <v>192</v>
      </c>
      <c r="E123" s="72" t="s">
        <v>193</v>
      </c>
      <c r="F123" s="132">
        <v>501.76</v>
      </c>
    </row>
    <row r="124" spans="1:6" ht="35.25" customHeight="1">
      <c r="A124" s="113">
        <f t="shared" si="1"/>
        <v>118</v>
      </c>
      <c r="B124" s="114">
        <v>43641</v>
      </c>
      <c r="C124" s="131">
        <v>2006</v>
      </c>
      <c r="D124" s="72" t="s">
        <v>194</v>
      </c>
      <c r="E124" s="72" t="s">
        <v>195</v>
      </c>
      <c r="F124" s="132">
        <v>45.33</v>
      </c>
    </row>
    <row r="125" spans="1:6" ht="42.75" customHeight="1">
      <c r="A125" s="113">
        <f t="shared" si="1"/>
        <v>119</v>
      </c>
      <c r="B125" s="114">
        <v>43641</v>
      </c>
      <c r="C125" s="131">
        <v>2007</v>
      </c>
      <c r="D125" s="72" t="s">
        <v>196</v>
      </c>
      <c r="E125" s="72" t="s">
        <v>197</v>
      </c>
      <c r="F125" s="132">
        <v>2261</v>
      </c>
    </row>
    <row r="126" spans="1:6" ht="42" customHeight="1">
      <c r="A126" s="113">
        <f t="shared" si="1"/>
        <v>120</v>
      </c>
      <c r="B126" s="114">
        <v>43641</v>
      </c>
      <c r="C126" s="131">
        <v>2008</v>
      </c>
      <c r="D126" s="72" t="s">
        <v>198</v>
      </c>
      <c r="E126" s="72" t="s">
        <v>199</v>
      </c>
      <c r="F126" s="132">
        <v>6697.37</v>
      </c>
    </row>
    <row r="127" spans="1:6" ht="33" customHeight="1">
      <c r="A127" s="113">
        <f t="shared" si="1"/>
        <v>121</v>
      </c>
      <c r="B127" s="114">
        <v>43642</v>
      </c>
      <c r="C127" s="131">
        <v>2004</v>
      </c>
      <c r="D127" s="72" t="s">
        <v>200</v>
      </c>
      <c r="E127" s="72" t="s">
        <v>201</v>
      </c>
      <c r="F127" s="132">
        <v>26857.4</v>
      </c>
    </row>
    <row r="128" spans="1:6" ht="39.75" customHeight="1">
      <c r="A128" s="113">
        <f t="shared" si="1"/>
        <v>122</v>
      </c>
      <c r="B128" s="114">
        <v>43642</v>
      </c>
      <c r="C128" s="131">
        <v>2009</v>
      </c>
      <c r="D128" s="131" t="s">
        <v>202</v>
      </c>
      <c r="E128" s="72" t="s">
        <v>203</v>
      </c>
      <c r="F128" s="132">
        <v>706.24</v>
      </c>
    </row>
    <row r="129" spans="1:6" ht="34.5" customHeight="1">
      <c r="A129" s="113">
        <f t="shared" si="1"/>
        <v>123</v>
      </c>
      <c r="B129" s="114">
        <v>43642</v>
      </c>
      <c r="C129" s="131">
        <v>2010</v>
      </c>
      <c r="D129" s="133" t="s">
        <v>204</v>
      </c>
      <c r="E129" s="72" t="s">
        <v>205</v>
      </c>
      <c r="F129" s="132">
        <v>412</v>
      </c>
    </row>
    <row r="130" spans="1:6" ht="39.75" customHeight="1">
      <c r="A130" s="113">
        <f t="shared" si="1"/>
        <v>124</v>
      </c>
      <c r="B130" s="114">
        <v>43643</v>
      </c>
      <c r="C130" s="131">
        <v>2003</v>
      </c>
      <c r="D130" s="133" t="s">
        <v>206</v>
      </c>
      <c r="E130" s="72" t="s">
        <v>207</v>
      </c>
      <c r="F130" s="132">
        <v>6216.98</v>
      </c>
    </row>
    <row r="131" spans="1:6" ht="50.25" customHeight="1">
      <c r="A131" s="113">
        <f t="shared" si="1"/>
        <v>125</v>
      </c>
      <c r="B131" s="114">
        <v>43643</v>
      </c>
      <c r="C131" s="131">
        <v>2014</v>
      </c>
      <c r="D131" s="72" t="s">
        <v>46</v>
      </c>
      <c r="E131" s="72" t="s">
        <v>208</v>
      </c>
      <c r="F131" s="132">
        <v>100</v>
      </c>
    </row>
    <row r="132" spans="1:6" ht="53.25" customHeight="1">
      <c r="A132" s="113">
        <f t="shared" si="1"/>
        <v>126</v>
      </c>
      <c r="B132" s="114">
        <v>43643</v>
      </c>
      <c r="C132" s="131">
        <v>2015</v>
      </c>
      <c r="D132" s="72" t="s">
        <v>46</v>
      </c>
      <c r="E132" s="72" t="s">
        <v>209</v>
      </c>
      <c r="F132" s="132">
        <v>166</v>
      </c>
    </row>
    <row r="133" spans="1:6" ht="51" customHeight="1">
      <c r="A133" s="113">
        <f t="shared" si="1"/>
        <v>127</v>
      </c>
      <c r="B133" s="114">
        <v>43643</v>
      </c>
      <c r="C133" s="131">
        <v>2018</v>
      </c>
      <c r="D133" s="72" t="s">
        <v>270</v>
      </c>
      <c r="E133" s="72" t="s">
        <v>271</v>
      </c>
      <c r="F133" s="132">
        <v>1700</v>
      </c>
    </row>
    <row r="134" spans="1:6" ht="58.5" customHeight="1">
      <c r="A134" s="113">
        <f t="shared" si="1"/>
        <v>128</v>
      </c>
      <c r="B134" s="114">
        <v>43643</v>
      </c>
      <c r="C134" s="131">
        <v>2019</v>
      </c>
      <c r="D134" s="72" t="s">
        <v>272</v>
      </c>
      <c r="E134" s="72" t="s">
        <v>273</v>
      </c>
      <c r="F134" s="132">
        <v>2556.94</v>
      </c>
    </row>
    <row r="135" spans="1:6" ht="38.25" customHeight="1">
      <c r="A135" s="113">
        <f t="shared" si="1"/>
        <v>129</v>
      </c>
      <c r="B135" s="114">
        <v>43643</v>
      </c>
      <c r="C135" s="131">
        <v>2026</v>
      </c>
      <c r="D135" s="72" t="s">
        <v>210</v>
      </c>
      <c r="E135" s="72" t="s">
        <v>211</v>
      </c>
      <c r="F135" s="132">
        <v>67327.13</v>
      </c>
    </row>
    <row r="136" spans="1:6" ht="53.25" customHeight="1">
      <c r="A136" s="113">
        <f t="shared" si="1"/>
        <v>130</v>
      </c>
      <c r="B136" s="114">
        <v>43643</v>
      </c>
      <c r="C136" s="131">
        <v>2028</v>
      </c>
      <c r="D136" s="72" t="s">
        <v>274</v>
      </c>
      <c r="E136" s="72" t="s">
        <v>275</v>
      </c>
      <c r="F136" s="132">
        <v>2125.44</v>
      </c>
    </row>
    <row r="137" spans="1:6" ht="43.5" customHeight="1">
      <c r="A137" s="113">
        <f t="shared" ref="A137:A158" si="2">1+A136</f>
        <v>131</v>
      </c>
      <c r="B137" s="114">
        <v>43643</v>
      </c>
      <c r="C137" s="131">
        <v>2029</v>
      </c>
      <c r="D137" s="131" t="s">
        <v>213</v>
      </c>
      <c r="E137" s="72" t="s">
        <v>214</v>
      </c>
      <c r="F137" s="132">
        <v>1132.3499999999999</v>
      </c>
    </row>
    <row r="138" spans="1:6" ht="39.75" customHeight="1">
      <c r="A138" s="113">
        <f t="shared" si="2"/>
        <v>132</v>
      </c>
      <c r="B138" s="114">
        <v>43643</v>
      </c>
      <c r="C138" s="131">
        <v>2030</v>
      </c>
      <c r="D138" s="72" t="s">
        <v>215</v>
      </c>
      <c r="E138" s="72" t="s">
        <v>216</v>
      </c>
      <c r="F138" s="132">
        <v>1582.7</v>
      </c>
    </row>
    <row r="139" spans="1:6" ht="37.5" customHeight="1">
      <c r="A139" s="113">
        <f t="shared" si="2"/>
        <v>133</v>
      </c>
      <c r="B139" s="114">
        <v>43643</v>
      </c>
      <c r="C139" s="131">
        <v>2031</v>
      </c>
      <c r="D139" s="72" t="s">
        <v>217</v>
      </c>
      <c r="E139" s="72" t="s">
        <v>218</v>
      </c>
      <c r="F139" s="132">
        <v>172.55</v>
      </c>
    </row>
    <row r="140" spans="1:6" ht="30.75" customHeight="1">
      <c r="A140" s="113">
        <f t="shared" si="2"/>
        <v>134</v>
      </c>
      <c r="B140" s="114">
        <v>43643</v>
      </c>
      <c r="C140" s="131">
        <v>2032</v>
      </c>
      <c r="D140" s="72" t="s">
        <v>89</v>
      </c>
      <c r="E140" s="72" t="s">
        <v>219</v>
      </c>
      <c r="F140" s="132">
        <v>1457.95</v>
      </c>
    </row>
    <row r="141" spans="1:6" ht="24" customHeight="1">
      <c r="A141" s="113">
        <f t="shared" si="2"/>
        <v>135</v>
      </c>
      <c r="B141" s="114">
        <v>43643</v>
      </c>
      <c r="C141" s="131">
        <v>2033</v>
      </c>
      <c r="D141" s="72" t="s">
        <v>217</v>
      </c>
      <c r="E141" s="72" t="s">
        <v>220</v>
      </c>
      <c r="F141" s="132">
        <v>243.95</v>
      </c>
    </row>
    <row r="142" spans="1:6" ht="52.5" customHeight="1">
      <c r="A142" s="113">
        <f t="shared" si="2"/>
        <v>136</v>
      </c>
      <c r="B142" s="114">
        <v>43644</v>
      </c>
      <c r="C142" s="131">
        <v>942</v>
      </c>
      <c r="D142" s="72" t="s">
        <v>35</v>
      </c>
      <c r="E142" s="72" t="s">
        <v>221</v>
      </c>
      <c r="F142" s="132">
        <v>-540.75</v>
      </c>
    </row>
    <row r="143" spans="1:6" ht="55.5" customHeight="1">
      <c r="A143" s="113">
        <f t="shared" si="2"/>
        <v>137</v>
      </c>
      <c r="B143" s="114">
        <v>43644</v>
      </c>
      <c r="C143" s="131">
        <v>943</v>
      </c>
      <c r="D143" s="72" t="s">
        <v>35</v>
      </c>
      <c r="E143" s="72" t="s">
        <v>222</v>
      </c>
      <c r="F143" s="132">
        <v>-498.57</v>
      </c>
    </row>
    <row r="144" spans="1:6" ht="70.5" customHeight="1">
      <c r="A144" s="113">
        <f t="shared" si="2"/>
        <v>138</v>
      </c>
      <c r="B144" s="114">
        <v>43644</v>
      </c>
      <c r="C144" s="131">
        <v>1965</v>
      </c>
      <c r="D144" s="72" t="s">
        <v>35</v>
      </c>
      <c r="E144" s="72" t="s">
        <v>223</v>
      </c>
      <c r="F144" s="132">
        <v>-1423.81</v>
      </c>
    </row>
    <row r="145" spans="1:6" ht="66" customHeight="1">
      <c r="A145" s="113">
        <f t="shared" si="2"/>
        <v>139</v>
      </c>
      <c r="B145" s="114">
        <v>43644</v>
      </c>
      <c r="C145" s="131">
        <v>5813</v>
      </c>
      <c r="D145" s="72" t="s">
        <v>35</v>
      </c>
      <c r="E145" s="72" t="s">
        <v>289</v>
      </c>
      <c r="F145" s="132">
        <v>-22202.39</v>
      </c>
    </row>
    <row r="146" spans="1:6" ht="64.5" customHeight="1">
      <c r="A146" s="113">
        <f t="shared" si="2"/>
        <v>140</v>
      </c>
      <c r="B146" s="114">
        <v>43644</v>
      </c>
      <c r="C146" s="131">
        <v>5814</v>
      </c>
      <c r="D146" s="72" t="s">
        <v>35</v>
      </c>
      <c r="E146" s="72" t="s">
        <v>224</v>
      </c>
      <c r="F146" s="132">
        <v>-3378.9</v>
      </c>
    </row>
    <row r="147" spans="1:6" ht="36.75" customHeight="1">
      <c r="A147" s="113">
        <f t="shared" si="2"/>
        <v>141</v>
      </c>
      <c r="B147" s="114">
        <v>43644</v>
      </c>
      <c r="C147" s="131">
        <v>2011</v>
      </c>
      <c r="D147" s="72" t="s">
        <v>225</v>
      </c>
      <c r="E147" s="72" t="s">
        <v>226</v>
      </c>
      <c r="F147" s="132">
        <v>2820</v>
      </c>
    </row>
    <row r="148" spans="1:6" ht="34.5" customHeight="1">
      <c r="A148" s="113">
        <f t="shared" si="2"/>
        <v>142</v>
      </c>
      <c r="B148" s="114">
        <v>43644</v>
      </c>
      <c r="C148" s="131">
        <v>2012</v>
      </c>
      <c r="D148" s="72" t="s">
        <v>227</v>
      </c>
      <c r="E148" s="72" t="s">
        <v>228</v>
      </c>
      <c r="F148" s="132">
        <v>790.42</v>
      </c>
    </row>
    <row r="149" spans="1:6" ht="39" customHeight="1">
      <c r="A149" s="113">
        <f t="shared" si="2"/>
        <v>143</v>
      </c>
      <c r="B149" s="114">
        <v>43644</v>
      </c>
      <c r="C149" s="131">
        <v>2013</v>
      </c>
      <c r="D149" s="72" t="s">
        <v>90</v>
      </c>
      <c r="E149" s="72" t="s">
        <v>229</v>
      </c>
      <c r="F149" s="132">
        <v>1630.56</v>
      </c>
    </row>
    <row r="150" spans="1:6" ht="31.5" customHeight="1">
      <c r="A150" s="113">
        <f t="shared" si="2"/>
        <v>144</v>
      </c>
      <c r="B150" s="114">
        <v>43644</v>
      </c>
      <c r="C150" s="131">
        <v>2034</v>
      </c>
      <c r="D150" s="72" t="s">
        <v>46</v>
      </c>
      <c r="E150" s="131" t="s">
        <v>230</v>
      </c>
      <c r="F150" s="132">
        <v>310</v>
      </c>
    </row>
    <row r="151" spans="1:6" ht="32.25" customHeight="1">
      <c r="A151" s="113">
        <f t="shared" si="2"/>
        <v>145</v>
      </c>
      <c r="B151" s="114">
        <v>43644</v>
      </c>
      <c r="C151" s="131">
        <v>2035</v>
      </c>
      <c r="D151" s="72" t="s">
        <v>46</v>
      </c>
      <c r="E151" s="72" t="s">
        <v>231</v>
      </c>
      <c r="F151" s="132">
        <v>173.74</v>
      </c>
    </row>
    <row r="152" spans="1:6" ht="37.5" customHeight="1">
      <c r="A152" s="113">
        <f t="shared" si="2"/>
        <v>146</v>
      </c>
      <c r="B152" s="114">
        <v>43644</v>
      </c>
      <c r="C152" s="131">
        <v>2036</v>
      </c>
      <c r="D152" s="72" t="s">
        <v>232</v>
      </c>
      <c r="E152" s="72" t="s">
        <v>233</v>
      </c>
      <c r="F152" s="132">
        <v>1062.3699999999999</v>
      </c>
    </row>
    <row r="153" spans="1:6" ht="45.75" customHeight="1">
      <c r="A153" s="113">
        <f t="shared" si="2"/>
        <v>147</v>
      </c>
      <c r="B153" s="114">
        <v>43644</v>
      </c>
      <c r="C153" s="131">
        <v>2037</v>
      </c>
      <c r="D153" s="72" t="s">
        <v>46</v>
      </c>
      <c r="E153" s="72" t="s">
        <v>234</v>
      </c>
      <c r="F153" s="132">
        <v>122</v>
      </c>
    </row>
    <row r="154" spans="1:6" ht="33.75" customHeight="1">
      <c r="A154" s="113">
        <f t="shared" si="2"/>
        <v>148</v>
      </c>
      <c r="B154" s="114">
        <v>43644</v>
      </c>
      <c r="C154" s="131">
        <v>2038</v>
      </c>
      <c r="D154" s="72" t="s">
        <v>174</v>
      </c>
      <c r="E154" s="72" t="s">
        <v>235</v>
      </c>
      <c r="F154" s="132">
        <v>2953.28</v>
      </c>
    </row>
    <row r="155" spans="1:6" ht="42" customHeight="1">
      <c r="A155" s="113">
        <f t="shared" si="2"/>
        <v>149</v>
      </c>
      <c r="B155" s="114">
        <v>43644</v>
      </c>
      <c r="C155" s="131">
        <v>2039</v>
      </c>
      <c r="D155" s="72" t="s">
        <v>236</v>
      </c>
      <c r="E155" s="133" t="s">
        <v>237</v>
      </c>
      <c r="F155" s="132">
        <v>1094.7</v>
      </c>
    </row>
    <row r="156" spans="1:6" ht="36.75" customHeight="1">
      <c r="A156" s="113">
        <f t="shared" si="2"/>
        <v>150</v>
      </c>
      <c r="B156" s="114">
        <v>43644</v>
      </c>
      <c r="C156" s="131">
        <v>2040</v>
      </c>
      <c r="D156" s="72" t="s">
        <v>238</v>
      </c>
      <c r="E156" s="72" t="s">
        <v>239</v>
      </c>
      <c r="F156" s="132">
        <v>3332</v>
      </c>
    </row>
    <row r="157" spans="1:6" ht="40.5" customHeight="1">
      <c r="A157" s="113">
        <f t="shared" si="2"/>
        <v>151</v>
      </c>
      <c r="B157" s="116">
        <v>43644</v>
      </c>
      <c r="C157" s="136">
        <v>2041</v>
      </c>
      <c r="D157" s="72" t="s">
        <v>240</v>
      </c>
      <c r="E157" s="137" t="s">
        <v>241</v>
      </c>
      <c r="F157" s="138">
        <v>7696.92</v>
      </c>
    </row>
    <row r="158" spans="1:6" ht="51" customHeight="1" thickBot="1">
      <c r="A158" s="113">
        <f t="shared" si="2"/>
        <v>152</v>
      </c>
      <c r="B158" s="139">
        <v>43644</v>
      </c>
      <c r="C158" s="136">
        <v>903</v>
      </c>
      <c r="D158" s="72" t="s">
        <v>46</v>
      </c>
      <c r="E158" s="72" t="s">
        <v>212</v>
      </c>
      <c r="F158" s="138">
        <v>2800</v>
      </c>
    </row>
    <row r="159" spans="1:6" s="108" customFormat="1" ht="30" customHeight="1" thickBot="1">
      <c r="A159" s="117"/>
      <c r="B159" s="140"/>
      <c r="C159" s="141"/>
      <c r="D159" s="141" t="s">
        <v>242</v>
      </c>
      <c r="E159" s="141"/>
      <c r="F159" s="142">
        <f>SUM(F7:F158)</f>
        <v>390124.91</v>
      </c>
    </row>
  </sheetData>
  <pageMargins left="0.27559055118110237" right="0.11811023622047245" top="0.55118110236220474" bottom="0.55118110236220474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zoomScaleNormal="100" workbookViewId="0">
      <selection activeCell="J26" sqref="J26"/>
    </sheetView>
  </sheetViews>
  <sheetFormatPr defaultRowHeight="16.5"/>
  <cols>
    <col min="1" max="1" width="10.5703125" style="8" customWidth="1"/>
    <col min="2" max="2" width="14" style="8" customWidth="1"/>
    <col min="3" max="3" width="16.28515625" style="8" customWidth="1"/>
    <col min="4" max="4" width="31.140625" style="47" customWidth="1"/>
    <col min="5" max="5" width="81.42578125" style="8" customWidth="1"/>
    <col min="6" max="6" width="18.5703125" style="8" customWidth="1"/>
    <col min="7" max="257" width="9.140625" style="8"/>
    <col min="258" max="258" width="15.140625" style="8" customWidth="1"/>
    <col min="259" max="259" width="9.140625" style="8"/>
    <col min="260" max="260" width="11.140625" style="8" customWidth="1"/>
    <col min="261" max="261" width="11.7109375" style="8" bestFit="1" customWidth="1"/>
    <col min="262" max="262" width="115.7109375" style="8" customWidth="1"/>
    <col min="263" max="513" width="9.140625" style="8"/>
    <col min="514" max="514" width="15.140625" style="8" customWidth="1"/>
    <col min="515" max="515" width="9.140625" style="8"/>
    <col min="516" max="516" width="11.140625" style="8" customWidth="1"/>
    <col min="517" max="517" width="11.7109375" style="8" bestFit="1" customWidth="1"/>
    <col min="518" max="518" width="115.7109375" style="8" customWidth="1"/>
    <col min="519" max="769" width="9.140625" style="8"/>
    <col min="770" max="770" width="15.140625" style="8" customWidth="1"/>
    <col min="771" max="771" width="9.140625" style="8"/>
    <col min="772" max="772" width="11.140625" style="8" customWidth="1"/>
    <col min="773" max="773" width="11.7109375" style="8" bestFit="1" customWidth="1"/>
    <col min="774" max="774" width="115.7109375" style="8" customWidth="1"/>
    <col min="775" max="1025" width="9.140625" style="8"/>
    <col min="1026" max="1026" width="15.140625" style="8" customWidth="1"/>
    <col min="1027" max="1027" width="9.140625" style="8"/>
    <col min="1028" max="1028" width="11.140625" style="8" customWidth="1"/>
    <col min="1029" max="1029" width="11.7109375" style="8" bestFit="1" customWidth="1"/>
    <col min="1030" max="1030" width="115.7109375" style="8" customWidth="1"/>
    <col min="1031" max="1281" width="9.140625" style="8"/>
    <col min="1282" max="1282" width="15.140625" style="8" customWidth="1"/>
    <col min="1283" max="1283" width="9.140625" style="8"/>
    <col min="1284" max="1284" width="11.140625" style="8" customWidth="1"/>
    <col min="1285" max="1285" width="11.7109375" style="8" bestFit="1" customWidth="1"/>
    <col min="1286" max="1286" width="115.7109375" style="8" customWidth="1"/>
    <col min="1287" max="1537" width="9.140625" style="8"/>
    <col min="1538" max="1538" width="15.140625" style="8" customWidth="1"/>
    <col min="1539" max="1539" width="9.140625" style="8"/>
    <col min="1540" max="1540" width="11.140625" style="8" customWidth="1"/>
    <col min="1541" max="1541" width="11.7109375" style="8" bestFit="1" customWidth="1"/>
    <col min="1542" max="1542" width="115.7109375" style="8" customWidth="1"/>
    <col min="1543" max="1793" width="9.140625" style="8"/>
    <col min="1794" max="1794" width="15.140625" style="8" customWidth="1"/>
    <col min="1795" max="1795" width="9.140625" style="8"/>
    <col min="1796" max="1796" width="11.140625" style="8" customWidth="1"/>
    <col min="1797" max="1797" width="11.7109375" style="8" bestFit="1" customWidth="1"/>
    <col min="1798" max="1798" width="115.7109375" style="8" customWidth="1"/>
    <col min="1799" max="2049" width="9.140625" style="8"/>
    <col min="2050" max="2050" width="15.140625" style="8" customWidth="1"/>
    <col min="2051" max="2051" width="9.140625" style="8"/>
    <col min="2052" max="2052" width="11.140625" style="8" customWidth="1"/>
    <col min="2053" max="2053" width="11.7109375" style="8" bestFit="1" customWidth="1"/>
    <col min="2054" max="2054" width="115.7109375" style="8" customWidth="1"/>
    <col min="2055" max="2305" width="9.140625" style="8"/>
    <col min="2306" max="2306" width="15.140625" style="8" customWidth="1"/>
    <col min="2307" max="2307" width="9.140625" style="8"/>
    <col min="2308" max="2308" width="11.140625" style="8" customWidth="1"/>
    <col min="2309" max="2309" width="11.7109375" style="8" bestFit="1" customWidth="1"/>
    <col min="2310" max="2310" width="115.7109375" style="8" customWidth="1"/>
    <col min="2311" max="2561" width="9.140625" style="8"/>
    <col min="2562" max="2562" width="15.140625" style="8" customWidth="1"/>
    <col min="2563" max="2563" width="9.140625" style="8"/>
    <col min="2564" max="2564" width="11.140625" style="8" customWidth="1"/>
    <col min="2565" max="2565" width="11.7109375" style="8" bestFit="1" customWidth="1"/>
    <col min="2566" max="2566" width="115.7109375" style="8" customWidth="1"/>
    <col min="2567" max="2817" width="9.140625" style="8"/>
    <col min="2818" max="2818" width="15.140625" style="8" customWidth="1"/>
    <col min="2819" max="2819" width="9.140625" style="8"/>
    <col min="2820" max="2820" width="11.140625" style="8" customWidth="1"/>
    <col min="2821" max="2821" width="11.7109375" style="8" bestFit="1" customWidth="1"/>
    <col min="2822" max="2822" width="115.7109375" style="8" customWidth="1"/>
    <col min="2823" max="3073" width="9.140625" style="8"/>
    <col min="3074" max="3074" width="15.140625" style="8" customWidth="1"/>
    <col min="3075" max="3075" width="9.140625" style="8"/>
    <col min="3076" max="3076" width="11.140625" style="8" customWidth="1"/>
    <col min="3077" max="3077" width="11.7109375" style="8" bestFit="1" customWidth="1"/>
    <col min="3078" max="3078" width="115.7109375" style="8" customWidth="1"/>
    <col min="3079" max="3329" width="9.140625" style="8"/>
    <col min="3330" max="3330" width="15.140625" style="8" customWidth="1"/>
    <col min="3331" max="3331" width="9.140625" style="8"/>
    <col min="3332" max="3332" width="11.140625" style="8" customWidth="1"/>
    <col min="3333" max="3333" width="11.7109375" style="8" bestFit="1" customWidth="1"/>
    <col min="3334" max="3334" width="115.7109375" style="8" customWidth="1"/>
    <col min="3335" max="3585" width="9.140625" style="8"/>
    <col min="3586" max="3586" width="15.140625" style="8" customWidth="1"/>
    <col min="3587" max="3587" width="9.140625" style="8"/>
    <col min="3588" max="3588" width="11.140625" style="8" customWidth="1"/>
    <col min="3589" max="3589" width="11.7109375" style="8" bestFit="1" customWidth="1"/>
    <col min="3590" max="3590" width="115.7109375" style="8" customWidth="1"/>
    <col min="3591" max="3841" width="9.140625" style="8"/>
    <col min="3842" max="3842" width="15.140625" style="8" customWidth="1"/>
    <col min="3843" max="3843" width="9.140625" style="8"/>
    <col min="3844" max="3844" width="11.140625" style="8" customWidth="1"/>
    <col min="3845" max="3845" width="11.7109375" style="8" bestFit="1" customWidth="1"/>
    <col min="3846" max="3846" width="115.7109375" style="8" customWidth="1"/>
    <col min="3847" max="4097" width="9.140625" style="8"/>
    <col min="4098" max="4098" width="15.140625" style="8" customWidth="1"/>
    <col min="4099" max="4099" width="9.140625" style="8"/>
    <col min="4100" max="4100" width="11.140625" style="8" customWidth="1"/>
    <col min="4101" max="4101" width="11.7109375" style="8" bestFit="1" customWidth="1"/>
    <col min="4102" max="4102" width="115.7109375" style="8" customWidth="1"/>
    <col min="4103" max="4353" width="9.140625" style="8"/>
    <col min="4354" max="4354" width="15.140625" style="8" customWidth="1"/>
    <col min="4355" max="4355" width="9.140625" style="8"/>
    <col min="4356" max="4356" width="11.140625" style="8" customWidth="1"/>
    <col min="4357" max="4357" width="11.7109375" style="8" bestFit="1" customWidth="1"/>
    <col min="4358" max="4358" width="115.7109375" style="8" customWidth="1"/>
    <col min="4359" max="4609" width="9.140625" style="8"/>
    <col min="4610" max="4610" width="15.140625" style="8" customWidth="1"/>
    <col min="4611" max="4611" width="9.140625" style="8"/>
    <col min="4612" max="4612" width="11.140625" style="8" customWidth="1"/>
    <col min="4613" max="4613" width="11.7109375" style="8" bestFit="1" customWidth="1"/>
    <col min="4614" max="4614" width="115.7109375" style="8" customWidth="1"/>
    <col min="4615" max="4865" width="9.140625" style="8"/>
    <col min="4866" max="4866" width="15.140625" style="8" customWidth="1"/>
    <col min="4867" max="4867" width="9.140625" style="8"/>
    <col min="4868" max="4868" width="11.140625" style="8" customWidth="1"/>
    <col min="4869" max="4869" width="11.7109375" style="8" bestFit="1" customWidth="1"/>
    <col min="4870" max="4870" width="115.7109375" style="8" customWidth="1"/>
    <col min="4871" max="5121" width="9.140625" style="8"/>
    <col min="5122" max="5122" width="15.140625" style="8" customWidth="1"/>
    <col min="5123" max="5123" width="9.140625" style="8"/>
    <col min="5124" max="5124" width="11.140625" style="8" customWidth="1"/>
    <col min="5125" max="5125" width="11.7109375" style="8" bestFit="1" customWidth="1"/>
    <col min="5126" max="5126" width="115.7109375" style="8" customWidth="1"/>
    <col min="5127" max="5377" width="9.140625" style="8"/>
    <col min="5378" max="5378" width="15.140625" style="8" customWidth="1"/>
    <col min="5379" max="5379" width="9.140625" style="8"/>
    <col min="5380" max="5380" width="11.140625" style="8" customWidth="1"/>
    <col min="5381" max="5381" width="11.7109375" style="8" bestFit="1" customWidth="1"/>
    <col min="5382" max="5382" width="115.7109375" style="8" customWidth="1"/>
    <col min="5383" max="5633" width="9.140625" style="8"/>
    <col min="5634" max="5634" width="15.140625" style="8" customWidth="1"/>
    <col min="5635" max="5635" width="9.140625" style="8"/>
    <col min="5636" max="5636" width="11.140625" style="8" customWidth="1"/>
    <col min="5637" max="5637" width="11.7109375" style="8" bestFit="1" customWidth="1"/>
    <col min="5638" max="5638" width="115.7109375" style="8" customWidth="1"/>
    <col min="5639" max="5889" width="9.140625" style="8"/>
    <col min="5890" max="5890" width="15.140625" style="8" customWidth="1"/>
    <col min="5891" max="5891" width="9.140625" style="8"/>
    <col min="5892" max="5892" width="11.140625" style="8" customWidth="1"/>
    <col min="5893" max="5893" width="11.7109375" style="8" bestFit="1" customWidth="1"/>
    <col min="5894" max="5894" width="115.7109375" style="8" customWidth="1"/>
    <col min="5895" max="6145" width="9.140625" style="8"/>
    <col min="6146" max="6146" width="15.140625" style="8" customWidth="1"/>
    <col min="6147" max="6147" width="9.140625" style="8"/>
    <col min="6148" max="6148" width="11.140625" style="8" customWidth="1"/>
    <col min="6149" max="6149" width="11.7109375" style="8" bestFit="1" customWidth="1"/>
    <col min="6150" max="6150" width="115.7109375" style="8" customWidth="1"/>
    <col min="6151" max="6401" width="9.140625" style="8"/>
    <col min="6402" max="6402" width="15.140625" style="8" customWidth="1"/>
    <col min="6403" max="6403" width="9.140625" style="8"/>
    <col min="6404" max="6404" width="11.140625" style="8" customWidth="1"/>
    <col min="6405" max="6405" width="11.7109375" style="8" bestFit="1" customWidth="1"/>
    <col min="6406" max="6406" width="115.7109375" style="8" customWidth="1"/>
    <col min="6407" max="6657" width="9.140625" style="8"/>
    <col min="6658" max="6658" width="15.140625" style="8" customWidth="1"/>
    <col min="6659" max="6659" width="9.140625" style="8"/>
    <col min="6660" max="6660" width="11.140625" style="8" customWidth="1"/>
    <col min="6661" max="6661" width="11.7109375" style="8" bestFit="1" customWidth="1"/>
    <col min="6662" max="6662" width="115.7109375" style="8" customWidth="1"/>
    <col min="6663" max="6913" width="9.140625" style="8"/>
    <col min="6914" max="6914" width="15.140625" style="8" customWidth="1"/>
    <col min="6915" max="6915" width="9.140625" style="8"/>
    <col min="6916" max="6916" width="11.140625" style="8" customWidth="1"/>
    <col min="6917" max="6917" width="11.7109375" style="8" bestFit="1" customWidth="1"/>
    <col min="6918" max="6918" width="115.7109375" style="8" customWidth="1"/>
    <col min="6919" max="7169" width="9.140625" style="8"/>
    <col min="7170" max="7170" width="15.140625" style="8" customWidth="1"/>
    <col min="7171" max="7171" width="9.140625" style="8"/>
    <col min="7172" max="7172" width="11.140625" style="8" customWidth="1"/>
    <col min="7173" max="7173" width="11.7109375" style="8" bestFit="1" customWidth="1"/>
    <col min="7174" max="7174" width="115.7109375" style="8" customWidth="1"/>
    <col min="7175" max="7425" width="9.140625" style="8"/>
    <col min="7426" max="7426" width="15.140625" style="8" customWidth="1"/>
    <col min="7427" max="7427" width="9.140625" style="8"/>
    <col min="7428" max="7428" width="11.140625" style="8" customWidth="1"/>
    <col min="7429" max="7429" width="11.7109375" style="8" bestFit="1" customWidth="1"/>
    <col min="7430" max="7430" width="115.7109375" style="8" customWidth="1"/>
    <col min="7431" max="7681" width="9.140625" style="8"/>
    <col min="7682" max="7682" width="15.140625" style="8" customWidth="1"/>
    <col min="7683" max="7683" width="9.140625" style="8"/>
    <col min="7684" max="7684" width="11.140625" style="8" customWidth="1"/>
    <col min="7685" max="7685" width="11.7109375" style="8" bestFit="1" customWidth="1"/>
    <col min="7686" max="7686" width="115.7109375" style="8" customWidth="1"/>
    <col min="7687" max="7937" width="9.140625" style="8"/>
    <col min="7938" max="7938" width="15.140625" style="8" customWidth="1"/>
    <col min="7939" max="7939" width="9.140625" style="8"/>
    <col min="7940" max="7940" width="11.140625" style="8" customWidth="1"/>
    <col min="7941" max="7941" width="11.7109375" style="8" bestFit="1" customWidth="1"/>
    <col min="7942" max="7942" width="115.7109375" style="8" customWidth="1"/>
    <col min="7943" max="8193" width="9.140625" style="8"/>
    <col min="8194" max="8194" width="15.140625" style="8" customWidth="1"/>
    <col min="8195" max="8195" width="9.140625" style="8"/>
    <col min="8196" max="8196" width="11.140625" style="8" customWidth="1"/>
    <col min="8197" max="8197" width="11.7109375" style="8" bestFit="1" customWidth="1"/>
    <col min="8198" max="8198" width="115.7109375" style="8" customWidth="1"/>
    <col min="8199" max="8449" width="9.140625" style="8"/>
    <col min="8450" max="8450" width="15.140625" style="8" customWidth="1"/>
    <col min="8451" max="8451" width="9.140625" style="8"/>
    <col min="8452" max="8452" width="11.140625" style="8" customWidth="1"/>
    <col min="8453" max="8453" width="11.7109375" style="8" bestFit="1" customWidth="1"/>
    <col min="8454" max="8454" width="115.7109375" style="8" customWidth="1"/>
    <col min="8455" max="8705" width="9.140625" style="8"/>
    <col min="8706" max="8706" width="15.140625" style="8" customWidth="1"/>
    <col min="8707" max="8707" width="9.140625" style="8"/>
    <col min="8708" max="8708" width="11.140625" style="8" customWidth="1"/>
    <col min="8709" max="8709" width="11.7109375" style="8" bestFit="1" customWidth="1"/>
    <col min="8710" max="8710" width="115.7109375" style="8" customWidth="1"/>
    <col min="8711" max="8961" width="9.140625" style="8"/>
    <col min="8962" max="8962" width="15.140625" style="8" customWidth="1"/>
    <col min="8963" max="8963" width="9.140625" style="8"/>
    <col min="8964" max="8964" width="11.140625" style="8" customWidth="1"/>
    <col min="8965" max="8965" width="11.7109375" style="8" bestFit="1" customWidth="1"/>
    <col min="8966" max="8966" width="115.7109375" style="8" customWidth="1"/>
    <col min="8967" max="9217" width="9.140625" style="8"/>
    <col min="9218" max="9218" width="15.140625" style="8" customWidth="1"/>
    <col min="9219" max="9219" width="9.140625" style="8"/>
    <col min="9220" max="9220" width="11.140625" style="8" customWidth="1"/>
    <col min="9221" max="9221" width="11.7109375" style="8" bestFit="1" customWidth="1"/>
    <col min="9222" max="9222" width="115.7109375" style="8" customWidth="1"/>
    <col min="9223" max="9473" width="9.140625" style="8"/>
    <col min="9474" max="9474" width="15.140625" style="8" customWidth="1"/>
    <col min="9475" max="9475" width="9.140625" style="8"/>
    <col min="9476" max="9476" width="11.140625" style="8" customWidth="1"/>
    <col min="9477" max="9477" width="11.7109375" style="8" bestFit="1" customWidth="1"/>
    <col min="9478" max="9478" width="115.7109375" style="8" customWidth="1"/>
    <col min="9479" max="9729" width="9.140625" style="8"/>
    <col min="9730" max="9730" width="15.140625" style="8" customWidth="1"/>
    <col min="9731" max="9731" width="9.140625" style="8"/>
    <col min="9732" max="9732" width="11.140625" style="8" customWidth="1"/>
    <col min="9733" max="9733" width="11.7109375" style="8" bestFit="1" customWidth="1"/>
    <col min="9734" max="9734" width="115.7109375" style="8" customWidth="1"/>
    <col min="9735" max="9985" width="9.140625" style="8"/>
    <col min="9986" max="9986" width="15.140625" style="8" customWidth="1"/>
    <col min="9987" max="9987" width="9.140625" style="8"/>
    <col min="9988" max="9988" width="11.140625" style="8" customWidth="1"/>
    <col min="9989" max="9989" width="11.7109375" style="8" bestFit="1" customWidth="1"/>
    <col min="9990" max="9990" width="115.7109375" style="8" customWidth="1"/>
    <col min="9991" max="10241" width="9.140625" style="8"/>
    <col min="10242" max="10242" width="15.140625" style="8" customWidth="1"/>
    <col min="10243" max="10243" width="9.140625" style="8"/>
    <col min="10244" max="10244" width="11.140625" style="8" customWidth="1"/>
    <col min="10245" max="10245" width="11.7109375" style="8" bestFit="1" customWidth="1"/>
    <col min="10246" max="10246" width="115.7109375" style="8" customWidth="1"/>
    <col min="10247" max="10497" width="9.140625" style="8"/>
    <col min="10498" max="10498" width="15.140625" style="8" customWidth="1"/>
    <col min="10499" max="10499" width="9.140625" style="8"/>
    <col min="10500" max="10500" width="11.140625" style="8" customWidth="1"/>
    <col min="10501" max="10501" width="11.7109375" style="8" bestFit="1" customWidth="1"/>
    <col min="10502" max="10502" width="115.7109375" style="8" customWidth="1"/>
    <col min="10503" max="10753" width="9.140625" style="8"/>
    <col min="10754" max="10754" width="15.140625" style="8" customWidth="1"/>
    <col min="10755" max="10755" width="9.140625" style="8"/>
    <col min="10756" max="10756" width="11.140625" style="8" customWidth="1"/>
    <col min="10757" max="10757" width="11.7109375" style="8" bestFit="1" customWidth="1"/>
    <col min="10758" max="10758" width="115.7109375" style="8" customWidth="1"/>
    <col min="10759" max="11009" width="9.140625" style="8"/>
    <col min="11010" max="11010" width="15.140625" style="8" customWidth="1"/>
    <col min="11011" max="11011" width="9.140625" style="8"/>
    <col min="11012" max="11012" width="11.140625" style="8" customWidth="1"/>
    <col min="11013" max="11013" width="11.7109375" style="8" bestFit="1" customWidth="1"/>
    <col min="11014" max="11014" width="115.7109375" style="8" customWidth="1"/>
    <col min="11015" max="11265" width="9.140625" style="8"/>
    <col min="11266" max="11266" width="15.140625" style="8" customWidth="1"/>
    <col min="11267" max="11267" width="9.140625" style="8"/>
    <col min="11268" max="11268" width="11.140625" style="8" customWidth="1"/>
    <col min="11269" max="11269" width="11.7109375" style="8" bestFit="1" customWidth="1"/>
    <col min="11270" max="11270" width="115.7109375" style="8" customWidth="1"/>
    <col min="11271" max="11521" width="9.140625" style="8"/>
    <col min="11522" max="11522" width="15.140625" style="8" customWidth="1"/>
    <col min="11523" max="11523" width="9.140625" style="8"/>
    <col min="11524" max="11524" width="11.140625" style="8" customWidth="1"/>
    <col min="11525" max="11525" width="11.7109375" style="8" bestFit="1" customWidth="1"/>
    <col min="11526" max="11526" width="115.7109375" style="8" customWidth="1"/>
    <col min="11527" max="11777" width="9.140625" style="8"/>
    <col min="11778" max="11778" width="15.140625" style="8" customWidth="1"/>
    <col min="11779" max="11779" width="9.140625" style="8"/>
    <col min="11780" max="11780" width="11.140625" style="8" customWidth="1"/>
    <col min="11781" max="11781" width="11.7109375" style="8" bestFit="1" customWidth="1"/>
    <col min="11782" max="11782" width="115.7109375" style="8" customWidth="1"/>
    <col min="11783" max="12033" width="9.140625" style="8"/>
    <col min="12034" max="12034" width="15.140625" style="8" customWidth="1"/>
    <col min="12035" max="12035" width="9.140625" style="8"/>
    <col min="12036" max="12036" width="11.140625" style="8" customWidth="1"/>
    <col min="12037" max="12037" width="11.7109375" style="8" bestFit="1" customWidth="1"/>
    <col min="12038" max="12038" width="115.7109375" style="8" customWidth="1"/>
    <col min="12039" max="12289" width="9.140625" style="8"/>
    <col min="12290" max="12290" width="15.140625" style="8" customWidth="1"/>
    <col min="12291" max="12291" width="9.140625" style="8"/>
    <col min="12292" max="12292" width="11.140625" style="8" customWidth="1"/>
    <col min="12293" max="12293" width="11.7109375" style="8" bestFit="1" customWidth="1"/>
    <col min="12294" max="12294" width="115.7109375" style="8" customWidth="1"/>
    <col min="12295" max="12545" width="9.140625" style="8"/>
    <col min="12546" max="12546" width="15.140625" style="8" customWidth="1"/>
    <col min="12547" max="12547" width="9.140625" style="8"/>
    <col min="12548" max="12548" width="11.140625" style="8" customWidth="1"/>
    <col min="12549" max="12549" width="11.7109375" style="8" bestFit="1" customWidth="1"/>
    <col min="12550" max="12550" width="115.7109375" style="8" customWidth="1"/>
    <col min="12551" max="12801" width="9.140625" style="8"/>
    <col min="12802" max="12802" width="15.140625" style="8" customWidth="1"/>
    <col min="12803" max="12803" width="9.140625" style="8"/>
    <col min="12804" max="12804" width="11.140625" style="8" customWidth="1"/>
    <col min="12805" max="12805" width="11.7109375" style="8" bestFit="1" customWidth="1"/>
    <col min="12806" max="12806" width="115.7109375" style="8" customWidth="1"/>
    <col min="12807" max="13057" width="9.140625" style="8"/>
    <col min="13058" max="13058" width="15.140625" style="8" customWidth="1"/>
    <col min="13059" max="13059" width="9.140625" style="8"/>
    <col min="13060" max="13060" width="11.140625" style="8" customWidth="1"/>
    <col min="13061" max="13061" width="11.7109375" style="8" bestFit="1" customWidth="1"/>
    <col min="13062" max="13062" width="115.7109375" style="8" customWidth="1"/>
    <col min="13063" max="13313" width="9.140625" style="8"/>
    <col min="13314" max="13314" width="15.140625" style="8" customWidth="1"/>
    <col min="13315" max="13315" width="9.140625" style="8"/>
    <col min="13316" max="13316" width="11.140625" style="8" customWidth="1"/>
    <col min="13317" max="13317" width="11.7109375" style="8" bestFit="1" customWidth="1"/>
    <col min="13318" max="13318" width="115.7109375" style="8" customWidth="1"/>
    <col min="13319" max="13569" width="9.140625" style="8"/>
    <col min="13570" max="13570" width="15.140625" style="8" customWidth="1"/>
    <col min="13571" max="13571" width="9.140625" style="8"/>
    <col min="13572" max="13572" width="11.140625" style="8" customWidth="1"/>
    <col min="13573" max="13573" width="11.7109375" style="8" bestFit="1" customWidth="1"/>
    <col min="13574" max="13574" width="115.7109375" style="8" customWidth="1"/>
    <col min="13575" max="13825" width="9.140625" style="8"/>
    <col min="13826" max="13826" width="15.140625" style="8" customWidth="1"/>
    <col min="13827" max="13827" width="9.140625" style="8"/>
    <col min="13828" max="13828" width="11.140625" style="8" customWidth="1"/>
    <col min="13829" max="13829" width="11.7109375" style="8" bestFit="1" customWidth="1"/>
    <col min="13830" max="13830" width="115.7109375" style="8" customWidth="1"/>
    <col min="13831" max="14081" width="9.140625" style="8"/>
    <col min="14082" max="14082" width="15.140625" style="8" customWidth="1"/>
    <col min="14083" max="14083" width="9.140625" style="8"/>
    <col min="14084" max="14084" width="11.140625" style="8" customWidth="1"/>
    <col min="14085" max="14085" width="11.7109375" style="8" bestFit="1" customWidth="1"/>
    <col min="14086" max="14086" width="115.7109375" style="8" customWidth="1"/>
    <col min="14087" max="14337" width="9.140625" style="8"/>
    <col min="14338" max="14338" width="15.140625" style="8" customWidth="1"/>
    <col min="14339" max="14339" width="9.140625" style="8"/>
    <col min="14340" max="14340" width="11.140625" style="8" customWidth="1"/>
    <col min="14341" max="14341" width="11.7109375" style="8" bestFit="1" customWidth="1"/>
    <col min="14342" max="14342" width="115.7109375" style="8" customWidth="1"/>
    <col min="14343" max="14593" width="9.140625" style="8"/>
    <col min="14594" max="14594" width="15.140625" style="8" customWidth="1"/>
    <col min="14595" max="14595" width="9.140625" style="8"/>
    <col min="14596" max="14596" width="11.140625" style="8" customWidth="1"/>
    <col min="14597" max="14597" width="11.7109375" style="8" bestFit="1" customWidth="1"/>
    <col min="14598" max="14598" width="115.7109375" style="8" customWidth="1"/>
    <col min="14599" max="14849" width="9.140625" style="8"/>
    <col min="14850" max="14850" width="15.140625" style="8" customWidth="1"/>
    <col min="14851" max="14851" width="9.140625" style="8"/>
    <col min="14852" max="14852" width="11.140625" style="8" customWidth="1"/>
    <col min="14853" max="14853" width="11.7109375" style="8" bestFit="1" customWidth="1"/>
    <col min="14854" max="14854" width="115.7109375" style="8" customWidth="1"/>
    <col min="14855" max="15105" width="9.140625" style="8"/>
    <col min="15106" max="15106" width="15.140625" style="8" customWidth="1"/>
    <col min="15107" max="15107" width="9.140625" style="8"/>
    <col min="15108" max="15108" width="11.140625" style="8" customWidth="1"/>
    <col min="15109" max="15109" width="11.7109375" style="8" bestFit="1" customWidth="1"/>
    <col min="15110" max="15110" width="115.7109375" style="8" customWidth="1"/>
    <col min="15111" max="15361" width="9.140625" style="8"/>
    <col min="15362" max="15362" width="15.140625" style="8" customWidth="1"/>
    <col min="15363" max="15363" width="9.140625" style="8"/>
    <col min="15364" max="15364" width="11.140625" style="8" customWidth="1"/>
    <col min="15365" max="15365" width="11.7109375" style="8" bestFit="1" customWidth="1"/>
    <col min="15366" max="15366" width="115.7109375" style="8" customWidth="1"/>
    <col min="15367" max="15617" width="9.140625" style="8"/>
    <col min="15618" max="15618" width="15.140625" style="8" customWidth="1"/>
    <col min="15619" max="15619" width="9.140625" style="8"/>
    <col min="15620" max="15620" width="11.140625" style="8" customWidth="1"/>
    <col min="15621" max="15621" width="11.7109375" style="8" bestFit="1" customWidth="1"/>
    <col min="15622" max="15622" width="115.7109375" style="8" customWidth="1"/>
    <col min="15623" max="15873" width="9.140625" style="8"/>
    <col min="15874" max="15874" width="15.140625" style="8" customWidth="1"/>
    <col min="15875" max="15875" width="9.140625" style="8"/>
    <col min="15876" max="15876" width="11.140625" style="8" customWidth="1"/>
    <col min="15877" max="15877" width="11.7109375" style="8" bestFit="1" customWidth="1"/>
    <col min="15878" max="15878" width="115.7109375" style="8" customWidth="1"/>
    <col min="15879" max="16129" width="9.140625" style="8"/>
    <col min="16130" max="16130" width="15.140625" style="8" customWidth="1"/>
    <col min="16131" max="16131" width="9.140625" style="8"/>
    <col min="16132" max="16132" width="11.140625" style="8" customWidth="1"/>
    <col min="16133" max="16133" width="11.7109375" style="8" bestFit="1" customWidth="1"/>
    <col min="16134" max="16134" width="115.7109375" style="8" customWidth="1"/>
    <col min="16135" max="16384" width="9.140625" style="8"/>
  </cols>
  <sheetData>
    <row r="1" spans="1:33" s="20" customFormat="1">
      <c r="A1" s="4" t="s">
        <v>37</v>
      </c>
      <c r="B1" s="22"/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3" s="20" customFormat="1">
      <c r="A2" s="4" t="s">
        <v>30</v>
      </c>
      <c r="B2" s="4"/>
      <c r="C2" s="4"/>
      <c r="D2" s="15"/>
      <c r="E2" s="6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33" s="20" customFormat="1">
      <c r="A3" s="4" t="s">
        <v>38</v>
      </c>
      <c r="B3" s="22"/>
      <c r="C3" s="22"/>
      <c r="D3" s="2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33" s="20" customFormat="1">
      <c r="A4" s="4"/>
      <c r="B4" s="22"/>
      <c r="C4" s="22"/>
      <c r="D4" s="23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33" s="20" customFormat="1">
      <c r="A5" s="4"/>
      <c r="B5" s="22"/>
      <c r="C5" s="4" t="s">
        <v>48</v>
      </c>
      <c r="D5" s="2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3" s="20" customFormat="1">
      <c r="A6" s="4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3">
      <c r="A7" s="20"/>
      <c r="B7" s="20"/>
      <c r="C7" s="20"/>
      <c r="D7" s="21"/>
      <c r="E7" s="20"/>
      <c r="F7" s="20"/>
      <c r="G7" s="20"/>
      <c r="H7" s="20"/>
      <c r="I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s="46" customFormat="1" ht="66">
      <c r="A8" s="63" t="s">
        <v>1</v>
      </c>
      <c r="B8" s="63" t="s">
        <v>39</v>
      </c>
      <c r="C8" s="64" t="s">
        <v>40</v>
      </c>
      <c r="D8" s="64" t="s">
        <v>15</v>
      </c>
      <c r="E8" s="65" t="s">
        <v>41</v>
      </c>
      <c r="F8" s="66" t="s">
        <v>42</v>
      </c>
    </row>
    <row r="9" spans="1:33" ht="67.5" customHeight="1">
      <c r="A9" s="103">
        <v>1</v>
      </c>
      <c r="B9" s="104">
        <v>43640</v>
      </c>
      <c r="C9" s="44">
        <v>71</v>
      </c>
      <c r="D9" s="105" t="s">
        <v>278</v>
      </c>
      <c r="E9" s="72" t="s">
        <v>279</v>
      </c>
      <c r="F9" s="127">
        <v>1119.46</v>
      </c>
    </row>
    <row r="10" spans="1:33" ht="24.75" customHeight="1">
      <c r="A10" s="163"/>
      <c r="B10" s="164"/>
      <c r="C10" s="68"/>
      <c r="D10" s="68"/>
      <c r="E10" s="68"/>
      <c r="F10" s="89">
        <f>SUM(F9:F9)</f>
        <v>1119.46</v>
      </c>
    </row>
  </sheetData>
  <mergeCells count="1">
    <mergeCell ref="A10:B10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zoomScaleNormal="100" workbookViewId="0">
      <selection activeCell="I16" sqref="I16"/>
    </sheetView>
  </sheetViews>
  <sheetFormatPr defaultRowHeight="16.5"/>
  <cols>
    <col min="1" max="1" width="10.5703125" style="8" customWidth="1"/>
    <col min="2" max="2" width="14" style="8" customWidth="1"/>
    <col min="3" max="3" width="16.28515625" style="8" customWidth="1"/>
    <col min="4" max="4" width="31.140625" style="47" customWidth="1"/>
    <col min="5" max="5" width="81.42578125" style="8" customWidth="1"/>
    <col min="6" max="6" width="18.5703125" style="8" customWidth="1"/>
    <col min="7" max="257" width="9.140625" style="8"/>
    <col min="258" max="258" width="15.140625" style="8" customWidth="1"/>
    <col min="259" max="259" width="9.140625" style="8"/>
    <col min="260" max="260" width="11.140625" style="8" customWidth="1"/>
    <col min="261" max="261" width="11.7109375" style="8" bestFit="1" customWidth="1"/>
    <col min="262" max="262" width="115.7109375" style="8" customWidth="1"/>
    <col min="263" max="513" width="9.140625" style="8"/>
    <col min="514" max="514" width="15.140625" style="8" customWidth="1"/>
    <col min="515" max="515" width="9.140625" style="8"/>
    <col min="516" max="516" width="11.140625" style="8" customWidth="1"/>
    <col min="517" max="517" width="11.7109375" style="8" bestFit="1" customWidth="1"/>
    <col min="518" max="518" width="115.7109375" style="8" customWidth="1"/>
    <col min="519" max="769" width="9.140625" style="8"/>
    <col min="770" max="770" width="15.140625" style="8" customWidth="1"/>
    <col min="771" max="771" width="9.140625" style="8"/>
    <col min="772" max="772" width="11.140625" style="8" customWidth="1"/>
    <col min="773" max="773" width="11.7109375" style="8" bestFit="1" customWidth="1"/>
    <col min="774" max="774" width="115.7109375" style="8" customWidth="1"/>
    <col min="775" max="1025" width="9.140625" style="8"/>
    <col min="1026" max="1026" width="15.140625" style="8" customWidth="1"/>
    <col min="1027" max="1027" width="9.140625" style="8"/>
    <col min="1028" max="1028" width="11.140625" style="8" customWidth="1"/>
    <col min="1029" max="1029" width="11.7109375" style="8" bestFit="1" customWidth="1"/>
    <col min="1030" max="1030" width="115.7109375" style="8" customWidth="1"/>
    <col min="1031" max="1281" width="9.140625" style="8"/>
    <col min="1282" max="1282" width="15.140625" style="8" customWidth="1"/>
    <col min="1283" max="1283" width="9.140625" style="8"/>
    <col min="1284" max="1284" width="11.140625" style="8" customWidth="1"/>
    <col min="1285" max="1285" width="11.7109375" style="8" bestFit="1" customWidth="1"/>
    <col min="1286" max="1286" width="115.7109375" style="8" customWidth="1"/>
    <col min="1287" max="1537" width="9.140625" style="8"/>
    <col min="1538" max="1538" width="15.140625" style="8" customWidth="1"/>
    <col min="1539" max="1539" width="9.140625" style="8"/>
    <col min="1540" max="1540" width="11.140625" style="8" customWidth="1"/>
    <col min="1541" max="1541" width="11.7109375" style="8" bestFit="1" customWidth="1"/>
    <col min="1542" max="1542" width="115.7109375" style="8" customWidth="1"/>
    <col min="1543" max="1793" width="9.140625" style="8"/>
    <col min="1794" max="1794" width="15.140625" style="8" customWidth="1"/>
    <col min="1795" max="1795" width="9.140625" style="8"/>
    <col min="1796" max="1796" width="11.140625" style="8" customWidth="1"/>
    <col min="1797" max="1797" width="11.7109375" style="8" bestFit="1" customWidth="1"/>
    <col min="1798" max="1798" width="115.7109375" style="8" customWidth="1"/>
    <col min="1799" max="2049" width="9.140625" style="8"/>
    <col min="2050" max="2050" width="15.140625" style="8" customWidth="1"/>
    <col min="2051" max="2051" width="9.140625" style="8"/>
    <col min="2052" max="2052" width="11.140625" style="8" customWidth="1"/>
    <col min="2053" max="2053" width="11.7109375" style="8" bestFit="1" customWidth="1"/>
    <col min="2054" max="2054" width="115.7109375" style="8" customWidth="1"/>
    <col min="2055" max="2305" width="9.140625" style="8"/>
    <col min="2306" max="2306" width="15.140625" style="8" customWidth="1"/>
    <col min="2307" max="2307" width="9.140625" style="8"/>
    <col min="2308" max="2308" width="11.140625" style="8" customWidth="1"/>
    <col min="2309" max="2309" width="11.7109375" style="8" bestFit="1" customWidth="1"/>
    <col min="2310" max="2310" width="115.7109375" style="8" customWidth="1"/>
    <col min="2311" max="2561" width="9.140625" style="8"/>
    <col min="2562" max="2562" width="15.140625" style="8" customWidth="1"/>
    <col min="2563" max="2563" width="9.140625" style="8"/>
    <col min="2564" max="2564" width="11.140625" style="8" customWidth="1"/>
    <col min="2565" max="2565" width="11.7109375" style="8" bestFit="1" customWidth="1"/>
    <col min="2566" max="2566" width="115.7109375" style="8" customWidth="1"/>
    <col min="2567" max="2817" width="9.140625" style="8"/>
    <col min="2818" max="2818" width="15.140625" style="8" customWidth="1"/>
    <col min="2819" max="2819" width="9.140625" style="8"/>
    <col min="2820" max="2820" width="11.140625" style="8" customWidth="1"/>
    <col min="2821" max="2821" width="11.7109375" style="8" bestFit="1" customWidth="1"/>
    <col min="2822" max="2822" width="115.7109375" style="8" customWidth="1"/>
    <col min="2823" max="3073" width="9.140625" style="8"/>
    <col min="3074" max="3074" width="15.140625" style="8" customWidth="1"/>
    <col min="3075" max="3075" width="9.140625" style="8"/>
    <col min="3076" max="3076" width="11.140625" style="8" customWidth="1"/>
    <col min="3077" max="3077" width="11.7109375" style="8" bestFit="1" customWidth="1"/>
    <col min="3078" max="3078" width="115.7109375" style="8" customWidth="1"/>
    <col min="3079" max="3329" width="9.140625" style="8"/>
    <col min="3330" max="3330" width="15.140625" style="8" customWidth="1"/>
    <col min="3331" max="3331" width="9.140625" style="8"/>
    <col min="3332" max="3332" width="11.140625" style="8" customWidth="1"/>
    <col min="3333" max="3333" width="11.7109375" style="8" bestFit="1" customWidth="1"/>
    <col min="3334" max="3334" width="115.7109375" style="8" customWidth="1"/>
    <col min="3335" max="3585" width="9.140625" style="8"/>
    <col min="3586" max="3586" width="15.140625" style="8" customWidth="1"/>
    <col min="3587" max="3587" width="9.140625" style="8"/>
    <col min="3588" max="3588" width="11.140625" style="8" customWidth="1"/>
    <col min="3589" max="3589" width="11.7109375" style="8" bestFit="1" customWidth="1"/>
    <col min="3590" max="3590" width="115.7109375" style="8" customWidth="1"/>
    <col min="3591" max="3841" width="9.140625" style="8"/>
    <col min="3842" max="3842" width="15.140625" style="8" customWidth="1"/>
    <col min="3843" max="3843" width="9.140625" style="8"/>
    <col min="3844" max="3844" width="11.140625" style="8" customWidth="1"/>
    <col min="3845" max="3845" width="11.7109375" style="8" bestFit="1" customWidth="1"/>
    <col min="3846" max="3846" width="115.7109375" style="8" customWidth="1"/>
    <col min="3847" max="4097" width="9.140625" style="8"/>
    <col min="4098" max="4098" width="15.140625" style="8" customWidth="1"/>
    <col min="4099" max="4099" width="9.140625" style="8"/>
    <col min="4100" max="4100" width="11.140625" style="8" customWidth="1"/>
    <col min="4101" max="4101" width="11.7109375" style="8" bestFit="1" customWidth="1"/>
    <col min="4102" max="4102" width="115.7109375" style="8" customWidth="1"/>
    <col min="4103" max="4353" width="9.140625" style="8"/>
    <col min="4354" max="4354" width="15.140625" style="8" customWidth="1"/>
    <col min="4355" max="4355" width="9.140625" style="8"/>
    <col min="4356" max="4356" width="11.140625" style="8" customWidth="1"/>
    <col min="4357" max="4357" width="11.7109375" style="8" bestFit="1" customWidth="1"/>
    <col min="4358" max="4358" width="115.7109375" style="8" customWidth="1"/>
    <col min="4359" max="4609" width="9.140625" style="8"/>
    <col min="4610" max="4610" width="15.140625" style="8" customWidth="1"/>
    <col min="4611" max="4611" width="9.140625" style="8"/>
    <col min="4612" max="4612" width="11.140625" style="8" customWidth="1"/>
    <col min="4613" max="4613" width="11.7109375" style="8" bestFit="1" customWidth="1"/>
    <col min="4614" max="4614" width="115.7109375" style="8" customWidth="1"/>
    <col min="4615" max="4865" width="9.140625" style="8"/>
    <col min="4866" max="4866" width="15.140625" style="8" customWidth="1"/>
    <col min="4867" max="4867" width="9.140625" style="8"/>
    <col min="4868" max="4868" width="11.140625" style="8" customWidth="1"/>
    <col min="4869" max="4869" width="11.7109375" style="8" bestFit="1" customWidth="1"/>
    <col min="4870" max="4870" width="115.7109375" style="8" customWidth="1"/>
    <col min="4871" max="5121" width="9.140625" style="8"/>
    <col min="5122" max="5122" width="15.140625" style="8" customWidth="1"/>
    <col min="5123" max="5123" width="9.140625" style="8"/>
    <col min="5124" max="5124" width="11.140625" style="8" customWidth="1"/>
    <col min="5125" max="5125" width="11.7109375" style="8" bestFit="1" customWidth="1"/>
    <col min="5126" max="5126" width="115.7109375" style="8" customWidth="1"/>
    <col min="5127" max="5377" width="9.140625" style="8"/>
    <col min="5378" max="5378" width="15.140625" style="8" customWidth="1"/>
    <col min="5379" max="5379" width="9.140625" style="8"/>
    <col min="5380" max="5380" width="11.140625" style="8" customWidth="1"/>
    <col min="5381" max="5381" width="11.7109375" style="8" bestFit="1" customWidth="1"/>
    <col min="5382" max="5382" width="115.7109375" style="8" customWidth="1"/>
    <col min="5383" max="5633" width="9.140625" style="8"/>
    <col min="5634" max="5634" width="15.140625" style="8" customWidth="1"/>
    <col min="5635" max="5635" width="9.140625" style="8"/>
    <col min="5636" max="5636" width="11.140625" style="8" customWidth="1"/>
    <col min="5637" max="5637" width="11.7109375" style="8" bestFit="1" customWidth="1"/>
    <col min="5638" max="5638" width="115.7109375" style="8" customWidth="1"/>
    <col min="5639" max="5889" width="9.140625" style="8"/>
    <col min="5890" max="5890" width="15.140625" style="8" customWidth="1"/>
    <col min="5891" max="5891" width="9.140625" style="8"/>
    <col min="5892" max="5892" width="11.140625" style="8" customWidth="1"/>
    <col min="5893" max="5893" width="11.7109375" style="8" bestFit="1" customWidth="1"/>
    <col min="5894" max="5894" width="115.7109375" style="8" customWidth="1"/>
    <col min="5895" max="6145" width="9.140625" style="8"/>
    <col min="6146" max="6146" width="15.140625" style="8" customWidth="1"/>
    <col min="6147" max="6147" width="9.140625" style="8"/>
    <col min="6148" max="6148" width="11.140625" style="8" customWidth="1"/>
    <col min="6149" max="6149" width="11.7109375" style="8" bestFit="1" customWidth="1"/>
    <col min="6150" max="6150" width="115.7109375" style="8" customWidth="1"/>
    <col min="6151" max="6401" width="9.140625" style="8"/>
    <col min="6402" max="6402" width="15.140625" style="8" customWidth="1"/>
    <col min="6403" max="6403" width="9.140625" style="8"/>
    <col min="6404" max="6404" width="11.140625" style="8" customWidth="1"/>
    <col min="6405" max="6405" width="11.7109375" style="8" bestFit="1" customWidth="1"/>
    <col min="6406" max="6406" width="115.7109375" style="8" customWidth="1"/>
    <col min="6407" max="6657" width="9.140625" style="8"/>
    <col min="6658" max="6658" width="15.140625" style="8" customWidth="1"/>
    <col min="6659" max="6659" width="9.140625" style="8"/>
    <col min="6660" max="6660" width="11.140625" style="8" customWidth="1"/>
    <col min="6661" max="6661" width="11.7109375" style="8" bestFit="1" customWidth="1"/>
    <col min="6662" max="6662" width="115.7109375" style="8" customWidth="1"/>
    <col min="6663" max="6913" width="9.140625" style="8"/>
    <col min="6914" max="6914" width="15.140625" style="8" customWidth="1"/>
    <col min="6915" max="6915" width="9.140625" style="8"/>
    <col min="6916" max="6916" width="11.140625" style="8" customWidth="1"/>
    <col min="6917" max="6917" width="11.7109375" style="8" bestFit="1" customWidth="1"/>
    <col min="6918" max="6918" width="115.7109375" style="8" customWidth="1"/>
    <col min="6919" max="7169" width="9.140625" style="8"/>
    <col min="7170" max="7170" width="15.140625" style="8" customWidth="1"/>
    <col min="7171" max="7171" width="9.140625" style="8"/>
    <col min="7172" max="7172" width="11.140625" style="8" customWidth="1"/>
    <col min="7173" max="7173" width="11.7109375" style="8" bestFit="1" customWidth="1"/>
    <col min="7174" max="7174" width="115.7109375" style="8" customWidth="1"/>
    <col min="7175" max="7425" width="9.140625" style="8"/>
    <col min="7426" max="7426" width="15.140625" style="8" customWidth="1"/>
    <col min="7427" max="7427" width="9.140625" style="8"/>
    <col min="7428" max="7428" width="11.140625" style="8" customWidth="1"/>
    <col min="7429" max="7429" width="11.7109375" style="8" bestFit="1" customWidth="1"/>
    <col min="7430" max="7430" width="115.7109375" style="8" customWidth="1"/>
    <col min="7431" max="7681" width="9.140625" style="8"/>
    <col min="7682" max="7682" width="15.140625" style="8" customWidth="1"/>
    <col min="7683" max="7683" width="9.140625" style="8"/>
    <col min="7684" max="7684" width="11.140625" style="8" customWidth="1"/>
    <col min="7685" max="7685" width="11.7109375" style="8" bestFit="1" customWidth="1"/>
    <col min="7686" max="7686" width="115.7109375" style="8" customWidth="1"/>
    <col min="7687" max="7937" width="9.140625" style="8"/>
    <col min="7938" max="7938" width="15.140625" style="8" customWidth="1"/>
    <col min="7939" max="7939" width="9.140625" style="8"/>
    <col min="7940" max="7940" width="11.140625" style="8" customWidth="1"/>
    <col min="7941" max="7941" width="11.7109375" style="8" bestFit="1" customWidth="1"/>
    <col min="7942" max="7942" width="115.7109375" style="8" customWidth="1"/>
    <col min="7943" max="8193" width="9.140625" style="8"/>
    <col min="8194" max="8194" width="15.140625" style="8" customWidth="1"/>
    <col min="8195" max="8195" width="9.140625" style="8"/>
    <col min="8196" max="8196" width="11.140625" style="8" customWidth="1"/>
    <col min="8197" max="8197" width="11.7109375" style="8" bestFit="1" customWidth="1"/>
    <col min="8198" max="8198" width="115.7109375" style="8" customWidth="1"/>
    <col min="8199" max="8449" width="9.140625" style="8"/>
    <col min="8450" max="8450" width="15.140625" style="8" customWidth="1"/>
    <col min="8451" max="8451" width="9.140625" style="8"/>
    <col min="8452" max="8452" width="11.140625" style="8" customWidth="1"/>
    <col min="8453" max="8453" width="11.7109375" style="8" bestFit="1" customWidth="1"/>
    <col min="8454" max="8454" width="115.7109375" style="8" customWidth="1"/>
    <col min="8455" max="8705" width="9.140625" style="8"/>
    <col min="8706" max="8706" width="15.140625" style="8" customWidth="1"/>
    <col min="8707" max="8707" width="9.140625" style="8"/>
    <col min="8708" max="8708" width="11.140625" style="8" customWidth="1"/>
    <col min="8709" max="8709" width="11.7109375" style="8" bestFit="1" customWidth="1"/>
    <col min="8710" max="8710" width="115.7109375" style="8" customWidth="1"/>
    <col min="8711" max="8961" width="9.140625" style="8"/>
    <col min="8962" max="8962" width="15.140625" style="8" customWidth="1"/>
    <col min="8963" max="8963" width="9.140625" style="8"/>
    <col min="8964" max="8964" width="11.140625" style="8" customWidth="1"/>
    <col min="8965" max="8965" width="11.7109375" style="8" bestFit="1" customWidth="1"/>
    <col min="8966" max="8966" width="115.7109375" style="8" customWidth="1"/>
    <col min="8967" max="9217" width="9.140625" style="8"/>
    <col min="9218" max="9218" width="15.140625" style="8" customWidth="1"/>
    <col min="9219" max="9219" width="9.140625" style="8"/>
    <col min="9220" max="9220" width="11.140625" style="8" customWidth="1"/>
    <col min="9221" max="9221" width="11.7109375" style="8" bestFit="1" customWidth="1"/>
    <col min="9222" max="9222" width="115.7109375" style="8" customWidth="1"/>
    <col min="9223" max="9473" width="9.140625" style="8"/>
    <col min="9474" max="9474" width="15.140625" style="8" customWidth="1"/>
    <col min="9475" max="9475" width="9.140625" style="8"/>
    <col min="9476" max="9476" width="11.140625" style="8" customWidth="1"/>
    <col min="9477" max="9477" width="11.7109375" style="8" bestFit="1" customWidth="1"/>
    <col min="9478" max="9478" width="115.7109375" style="8" customWidth="1"/>
    <col min="9479" max="9729" width="9.140625" style="8"/>
    <col min="9730" max="9730" width="15.140625" style="8" customWidth="1"/>
    <col min="9731" max="9731" width="9.140625" style="8"/>
    <col min="9732" max="9732" width="11.140625" style="8" customWidth="1"/>
    <col min="9733" max="9733" width="11.7109375" style="8" bestFit="1" customWidth="1"/>
    <col min="9734" max="9734" width="115.7109375" style="8" customWidth="1"/>
    <col min="9735" max="9985" width="9.140625" style="8"/>
    <col min="9986" max="9986" width="15.140625" style="8" customWidth="1"/>
    <col min="9987" max="9987" width="9.140625" style="8"/>
    <col min="9988" max="9988" width="11.140625" style="8" customWidth="1"/>
    <col min="9989" max="9989" width="11.7109375" style="8" bestFit="1" customWidth="1"/>
    <col min="9990" max="9990" width="115.7109375" style="8" customWidth="1"/>
    <col min="9991" max="10241" width="9.140625" style="8"/>
    <col min="10242" max="10242" width="15.140625" style="8" customWidth="1"/>
    <col min="10243" max="10243" width="9.140625" style="8"/>
    <col min="10244" max="10244" width="11.140625" style="8" customWidth="1"/>
    <col min="10245" max="10245" width="11.7109375" style="8" bestFit="1" customWidth="1"/>
    <col min="10246" max="10246" width="115.7109375" style="8" customWidth="1"/>
    <col min="10247" max="10497" width="9.140625" style="8"/>
    <col min="10498" max="10498" width="15.140625" style="8" customWidth="1"/>
    <col min="10499" max="10499" width="9.140625" style="8"/>
    <col min="10500" max="10500" width="11.140625" style="8" customWidth="1"/>
    <col min="10501" max="10501" width="11.7109375" style="8" bestFit="1" customWidth="1"/>
    <col min="10502" max="10502" width="115.7109375" style="8" customWidth="1"/>
    <col min="10503" max="10753" width="9.140625" style="8"/>
    <col min="10754" max="10754" width="15.140625" style="8" customWidth="1"/>
    <col min="10755" max="10755" width="9.140625" style="8"/>
    <col min="10756" max="10756" width="11.140625" style="8" customWidth="1"/>
    <col min="10757" max="10757" width="11.7109375" style="8" bestFit="1" customWidth="1"/>
    <col min="10758" max="10758" width="115.7109375" style="8" customWidth="1"/>
    <col min="10759" max="11009" width="9.140625" style="8"/>
    <col min="11010" max="11010" width="15.140625" style="8" customWidth="1"/>
    <col min="11011" max="11011" width="9.140625" style="8"/>
    <col min="11012" max="11012" width="11.140625" style="8" customWidth="1"/>
    <col min="11013" max="11013" width="11.7109375" style="8" bestFit="1" customWidth="1"/>
    <col min="11014" max="11014" width="115.7109375" style="8" customWidth="1"/>
    <col min="11015" max="11265" width="9.140625" style="8"/>
    <col min="11266" max="11266" width="15.140625" style="8" customWidth="1"/>
    <col min="11267" max="11267" width="9.140625" style="8"/>
    <col min="11268" max="11268" width="11.140625" style="8" customWidth="1"/>
    <col min="11269" max="11269" width="11.7109375" style="8" bestFit="1" customWidth="1"/>
    <col min="11270" max="11270" width="115.7109375" style="8" customWidth="1"/>
    <col min="11271" max="11521" width="9.140625" style="8"/>
    <col min="11522" max="11522" width="15.140625" style="8" customWidth="1"/>
    <col min="11523" max="11523" width="9.140625" style="8"/>
    <col min="11524" max="11524" width="11.140625" style="8" customWidth="1"/>
    <col min="11525" max="11525" width="11.7109375" style="8" bestFit="1" customWidth="1"/>
    <col min="11526" max="11526" width="115.7109375" style="8" customWidth="1"/>
    <col min="11527" max="11777" width="9.140625" style="8"/>
    <col min="11778" max="11778" width="15.140625" style="8" customWidth="1"/>
    <col min="11779" max="11779" width="9.140625" style="8"/>
    <col min="11780" max="11780" width="11.140625" style="8" customWidth="1"/>
    <col min="11781" max="11781" width="11.7109375" style="8" bestFit="1" customWidth="1"/>
    <col min="11782" max="11782" width="115.7109375" style="8" customWidth="1"/>
    <col min="11783" max="12033" width="9.140625" style="8"/>
    <col min="12034" max="12034" width="15.140625" style="8" customWidth="1"/>
    <col min="12035" max="12035" width="9.140625" style="8"/>
    <col min="12036" max="12036" width="11.140625" style="8" customWidth="1"/>
    <col min="12037" max="12037" width="11.7109375" style="8" bestFit="1" customWidth="1"/>
    <col min="12038" max="12038" width="115.7109375" style="8" customWidth="1"/>
    <col min="12039" max="12289" width="9.140625" style="8"/>
    <col min="12290" max="12290" width="15.140625" style="8" customWidth="1"/>
    <col min="12291" max="12291" width="9.140625" style="8"/>
    <col min="12292" max="12292" width="11.140625" style="8" customWidth="1"/>
    <col min="12293" max="12293" width="11.7109375" style="8" bestFit="1" customWidth="1"/>
    <col min="12294" max="12294" width="115.7109375" style="8" customWidth="1"/>
    <col min="12295" max="12545" width="9.140625" style="8"/>
    <col min="12546" max="12546" width="15.140625" style="8" customWidth="1"/>
    <col min="12547" max="12547" width="9.140625" style="8"/>
    <col min="12548" max="12548" width="11.140625" style="8" customWidth="1"/>
    <col min="12549" max="12549" width="11.7109375" style="8" bestFit="1" customWidth="1"/>
    <col min="12550" max="12550" width="115.7109375" style="8" customWidth="1"/>
    <col min="12551" max="12801" width="9.140625" style="8"/>
    <col min="12802" max="12802" width="15.140625" style="8" customWidth="1"/>
    <col min="12803" max="12803" width="9.140625" style="8"/>
    <col min="12804" max="12804" width="11.140625" style="8" customWidth="1"/>
    <col min="12805" max="12805" width="11.7109375" style="8" bestFit="1" customWidth="1"/>
    <col min="12806" max="12806" width="115.7109375" style="8" customWidth="1"/>
    <col min="12807" max="13057" width="9.140625" style="8"/>
    <col min="13058" max="13058" width="15.140625" style="8" customWidth="1"/>
    <col min="13059" max="13059" width="9.140625" style="8"/>
    <col min="13060" max="13060" width="11.140625" style="8" customWidth="1"/>
    <col min="13061" max="13061" width="11.7109375" style="8" bestFit="1" customWidth="1"/>
    <col min="13062" max="13062" width="115.7109375" style="8" customWidth="1"/>
    <col min="13063" max="13313" width="9.140625" style="8"/>
    <col min="13314" max="13314" width="15.140625" style="8" customWidth="1"/>
    <col min="13315" max="13315" width="9.140625" style="8"/>
    <col min="13316" max="13316" width="11.140625" style="8" customWidth="1"/>
    <col min="13317" max="13317" width="11.7109375" style="8" bestFit="1" customWidth="1"/>
    <col min="13318" max="13318" width="115.7109375" style="8" customWidth="1"/>
    <col min="13319" max="13569" width="9.140625" style="8"/>
    <col min="13570" max="13570" width="15.140625" style="8" customWidth="1"/>
    <col min="13571" max="13571" width="9.140625" style="8"/>
    <col min="13572" max="13572" width="11.140625" style="8" customWidth="1"/>
    <col min="13573" max="13573" width="11.7109375" style="8" bestFit="1" customWidth="1"/>
    <col min="13574" max="13574" width="115.7109375" style="8" customWidth="1"/>
    <col min="13575" max="13825" width="9.140625" style="8"/>
    <col min="13826" max="13826" width="15.140625" style="8" customWidth="1"/>
    <col min="13827" max="13827" width="9.140625" style="8"/>
    <col min="13828" max="13828" width="11.140625" style="8" customWidth="1"/>
    <col min="13829" max="13829" width="11.7109375" style="8" bestFit="1" customWidth="1"/>
    <col min="13830" max="13830" width="115.7109375" style="8" customWidth="1"/>
    <col min="13831" max="14081" width="9.140625" style="8"/>
    <col min="14082" max="14082" width="15.140625" style="8" customWidth="1"/>
    <col min="14083" max="14083" width="9.140625" style="8"/>
    <col min="14084" max="14084" width="11.140625" style="8" customWidth="1"/>
    <col min="14085" max="14085" width="11.7109375" style="8" bestFit="1" customWidth="1"/>
    <col min="14086" max="14086" width="115.7109375" style="8" customWidth="1"/>
    <col min="14087" max="14337" width="9.140625" style="8"/>
    <col min="14338" max="14338" width="15.140625" style="8" customWidth="1"/>
    <col min="14339" max="14339" width="9.140625" style="8"/>
    <col min="14340" max="14340" width="11.140625" style="8" customWidth="1"/>
    <col min="14341" max="14341" width="11.7109375" style="8" bestFit="1" customWidth="1"/>
    <col min="14342" max="14342" width="115.7109375" style="8" customWidth="1"/>
    <col min="14343" max="14593" width="9.140625" style="8"/>
    <col min="14594" max="14594" width="15.140625" style="8" customWidth="1"/>
    <col min="14595" max="14595" width="9.140625" style="8"/>
    <col min="14596" max="14596" width="11.140625" style="8" customWidth="1"/>
    <col min="14597" max="14597" width="11.7109375" style="8" bestFit="1" customWidth="1"/>
    <col min="14598" max="14598" width="115.7109375" style="8" customWidth="1"/>
    <col min="14599" max="14849" width="9.140625" style="8"/>
    <col min="14850" max="14850" width="15.140625" style="8" customWidth="1"/>
    <col min="14851" max="14851" width="9.140625" style="8"/>
    <col min="14852" max="14852" width="11.140625" style="8" customWidth="1"/>
    <col min="14853" max="14853" width="11.7109375" style="8" bestFit="1" customWidth="1"/>
    <col min="14854" max="14854" width="115.7109375" style="8" customWidth="1"/>
    <col min="14855" max="15105" width="9.140625" style="8"/>
    <col min="15106" max="15106" width="15.140625" style="8" customWidth="1"/>
    <col min="15107" max="15107" width="9.140625" style="8"/>
    <col min="15108" max="15108" width="11.140625" style="8" customWidth="1"/>
    <col min="15109" max="15109" width="11.7109375" style="8" bestFit="1" customWidth="1"/>
    <col min="15110" max="15110" width="115.7109375" style="8" customWidth="1"/>
    <col min="15111" max="15361" width="9.140625" style="8"/>
    <col min="15362" max="15362" width="15.140625" style="8" customWidth="1"/>
    <col min="15363" max="15363" width="9.140625" style="8"/>
    <col min="15364" max="15364" width="11.140625" style="8" customWidth="1"/>
    <col min="15365" max="15365" width="11.7109375" style="8" bestFit="1" customWidth="1"/>
    <col min="15366" max="15366" width="115.7109375" style="8" customWidth="1"/>
    <col min="15367" max="15617" width="9.140625" style="8"/>
    <col min="15618" max="15618" width="15.140625" style="8" customWidth="1"/>
    <col min="15619" max="15619" width="9.140625" style="8"/>
    <col min="15620" max="15620" width="11.140625" style="8" customWidth="1"/>
    <col min="15621" max="15621" width="11.7109375" style="8" bestFit="1" customWidth="1"/>
    <col min="15622" max="15622" width="115.7109375" style="8" customWidth="1"/>
    <col min="15623" max="15873" width="9.140625" style="8"/>
    <col min="15874" max="15874" width="15.140625" style="8" customWidth="1"/>
    <col min="15875" max="15875" width="9.140625" style="8"/>
    <col min="15876" max="15876" width="11.140625" style="8" customWidth="1"/>
    <col min="15877" max="15877" width="11.7109375" style="8" bestFit="1" customWidth="1"/>
    <col min="15878" max="15878" width="115.7109375" style="8" customWidth="1"/>
    <col min="15879" max="16129" width="9.140625" style="8"/>
    <col min="16130" max="16130" width="15.140625" style="8" customWidth="1"/>
    <col min="16131" max="16131" width="9.140625" style="8"/>
    <col min="16132" max="16132" width="11.140625" style="8" customWidth="1"/>
    <col min="16133" max="16133" width="11.7109375" style="8" bestFit="1" customWidth="1"/>
    <col min="16134" max="16134" width="115.7109375" style="8" customWidth="1"/>
    <col min="16135" max="16384" width="9.140625" style="8"/>
  </cols>
  <sheetData>
    <row r="1" spans="1:33" s="20" customFormat="1">
      <c r="A1" s="4" t="s">
        <v>37</v>
      </c>
      <c r="B1" s="22"/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3" s="20" customFormat="1">
      <c r="A2" s="4" t="s">
        <v>30</v>
      </c>
      <c r="B2" s="4"/>
      <c r="C2" s="4"/>
      <c r="D2" s="15"/>
      <c r="E2" s="6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33" s="20" customFormat="1">
      <c r="A3" s="4" t="s">
        <v>38</v>
      </c>
      <c r="B3" s="22"/>
      <c r="C3" s="22"/>
      <c r="D3" s="2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33" s="20" customFormat="1">
      <c r="A4" s="4"/>
      <c r="B4" s="22"/>
      <c r="C4" s="22"/>
      <c r="D4" s="23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33" s="20" customFormat="1">
      <c r="A5" s="4"/>
      <c r="B5" s="22"/>
      <c r="C5" s="4" t="s">
        <v>48</v>
      </c>
      <c r="D5" s="2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3" s="20" customFormat="1">
      <c r="A6" s="4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3">
      <c r="A7" s="20"/>
      <c r="B7" s="20"/>
      <c r="C7" s="20"/>
      <c r="D7" s="21"/>
      <c r="E7" s="20"/>
      <c r="F7" s="20"/>
      <c r="G7" s="20"/>
      <c r="H7" s="20"/>
      <c r="I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s="46" customFormat="1" ht="66">
      <c r="A8" s="63" t="s">
        <v>1</v>
      </c>
      <c r="B8" s="63" t="s">
        <v>39</v>
      </c>
      <c r="C8" s="64" t="s">
        <v>40</v>
      </c>
      <c r="D8" s="64" t="s">
        <v>15</v>
      </c>
      <c r="E8" s="65" t="s">
        <v>41</v>
      </c>
      <c r="F8" s="66" t="s">
        <v>42</v>
      </c>
    </row>
    <row r="9" spans="1:33" ht="53.25" customHeight="1">
      <c r="A9" s="103">
        <v>1</v>
      </c>
      <c r="B9" s="104">
        <v>1999</v>
      </c>
      <c r="C9" s="58">
        <v>43641</v>
      </c>
      <c r="D9" s="105" t="s">
        <v>280</v>
      </c>
      <c r="E9" s="72" t="s">
        <v>281</v>
      </c>
      <c r="F9" s="118">
        <v>11108810.65</v>
      </c>
    </row>
    <row r="10" spans="1:33" ht="24.75" customHeight="1">
      <c r="A10" s="163"/>
      <c r="B10" s="164"/>
      <c r="C10" s="68"/>
      <c r="D10" s="68"/>
      <c r="E10" s="68"/>
      <c r="F10" s="89">
        <f>SUM(F9:F9)</f>
        <v>11108810.65</v>
      </c>
    </row>
  </sheetData>
  <mergeCells count="1">
    <mergeCell ref="A10:B10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zoomScaleNormal="100" workbookViewId="0">
      <selection activeCell="F8" sqref="F8"/>
    </sheetView>
  </sheetViews>
  <sheetFormatPr defaultRowHeight="16.5"/>
  <cols>
    <col min="1" max="1" width="8.28515625" style="8" customWidth="1"/>
    <col min="2" max="2" width="12.85546875" style="8" customWidth="1"/>
    <col min="3" max="3" width="22.5703125" style="8" customWidth="1"/>
    <col min="4" max="4" width="24.85546875" style="8" customWidth="1"/>
    <col min="5" max="5" width="51.85546875" style="19" customWidth="1"/>
    <col min="6" max="6" width="18.28515625" style="74" customWidth="1"/>
    <col min="7" max="7" width="21.140625" style="8" customWidth="1"/>
    <col min="8" max="8" width="11.28515625" style="8" customWidth="1"/>
    <col min="9" max="256" width="9.140625" style="8"/>
    <col min="257" max="257" width="6.5703125" style="8" customWidth="1"/>
    <col min="258" max="258" width="12.85546875" style="8" customWidth="1"/>
    <col min="259" max="259" width="13.7109375" style="8" customWidth="1"/>
    <col min="260" max="260" width="21.85546875" style="8" customWidth="1"/>
    <col min="261" max="261" width="32" style="8" customWidth="1"/>
    <col min="262" max="262" width="12.85546875" style="8" customWidth="1"/>
    <col min="263" max="263" width="21.140625" style="8" customWidth="1"/>
    <col min="264" max="264" width="11.28515625" style="8" customWidth="1"/>
    <col min="265" max="512" width="9.140625" style="8"/>
    <col min="513" max="513" width="6.5703125" style="8" customWidth="1"/>
    <col min="514" max="514" width="12.85546875" style="8" customWidth="1"/>
    <col min="515" max="515" width="13.7109375" style="8" customWidth="1"/>
    <col min="516" max="516" width="21.85546875" style="8" customWidth="1"/>
    <col min="517" max="517" width="32" style="8" customWidth="1"/>
    <col min="518" max="518" width="12.85546875" style="8" customWidth="1"/>
    <col min="519" max="519" width="21.140625" style="8" customWidth="1"/>
    <col min="520" max="520" width="11.28515625" style="8" customWidth="1"/>
    <col min="521" max="768" width="9.140625" style="8"/>
    <col min="769" max="769" width="6.5703125" style="8" customWidth="1"/>
    <col min="770" max="770" width="12.85546875" style="8" customWidth="1"/>
    <col min="771" max="771" width="13.7109375" style="8" customWidth="1"/>
    <col min="772" max="772" width="21.85546875" style="8" customWidth="1"/>
    <col min="773" max="773" width="32" style="8" customWidth="1"/>
    <col min="774" max="774" width="12.85546875" style="8" customWidth="1"/>
    <col min="775" max="775" width="21.140625" style="8" customWidth="1"/>
    <col min="776" max="776" width="11.28515625" style="8" customWidth="1"/>
    <col min="777" max="1024" width="9.140625" style="8"/>
    <col min="1025" max="1025" width="6.5703125" style="8" customWidth="1"/>
    <col min="1026" max="1026" width="12.85546875" style="8" customWidth="1"/>
    <col min="1027" max="1027" width="13.7109375" style="8" customWidth="1"/>
    <col min="1028" max="1028" width="21.85546875" style="8" customWidth="1"/>
    <col min="1029" max="1029" width="32" style="8" customWidth="1"/>
    <col min="1030" max="1030" width="12.85546875" style="8" customWidth="1"/>
    <col min="1031" max="1031" width="21.140625" style="8" customWidth="1"/>
    <col min="1032" max="1032" width="11.28515625" style="8" customWidth="1"/>
    <col min="1033" max="1280" width="9.140625" style="8"/>
    <col min="1281" max="1281" width="6.5703125" style="8" customWidth="1"/>
    <col min="1282" max="1282" width="12.85546875" style="8" customWidth="1"/>
    <col min="1283" max="1283" width="13.7109375" style="8" customWidth="1"/>
    <col min="1284" max="1284" width="21.85546875" style="8" customWidth="1"/>
    <col min="1285" max="1285" width="32" style="8" customWidth="1"/>
    <col min="1286" max="1286" width="12.85546875" style="8" customWidth="1"/>
    <col min="1287" max="1287" width="21.140625" style="8" customWidth="1"/>
    <col min="1288" max="1288" width="11.28515625" style="8" customWidth="1"/>
    <col min="1289" max="1536" width="9.140625" style="8"/>
    <col min="1537" max="1537" width="6.5703125" style="8" customWidth="1"/>
    <col min="1538" max="1538" width="12.85546875" style="8" customWidth="1"/>
    <col min="1539" max="1539" width="13.7109375" style="8" customWidth="1"/>
    <col min="1540" max="1540" width="21.85546875" style="8" customWidth="1"/>
    <col min="1541" max="1541" width="32" style="8" customWidth="1"/>
    <col min="1542" max="1542" width="12.85546875" style="8" customWidth="1"/>
    <col min="1543" max="1543" width="21.140625" style="8" customWidth="1"/>
    <col min="1544" max="1544" width="11.28515625" style="8" customWidth="1"/>
    <col min="1545" max="1792" width="9.140625" style="8"/>
    <col min="1793" max="1793" width="6.5703125" style="8" customWidth="1"/>
    <col min="1794" max="1794" width="12.85546875" style="8" customWidth="1"/>
    <col min="1795" max="1795" width="13.7109375" style="8" customWidth="1"/>
    <col min="1796" max="1796" width="21.85546875" style="8" customWidth="1"/>
    <col min="1797" max="1797" width="32" style="8" customWidth="1"/>
    <col min="1798" max="1798" width="12.85546875" style="8" customWidth="1"/>
    <col min="1799" max="1799" width="21.140625" style="8" customWidth="1"/>
    <col min="1800" max="1800" width="11.28515625" style="8" customWidth="1"/>
    <col min="1801" max="2048" width="9.140625" style="8"/>
    <col min="2049" max="2049" width="6.5703125" style="8" customWidth="1"/>
    <col min="2050" max="2050" width="12.85546875" style="8" customWidth="1"/>
    <col min="2051" max="2051" width="13.7109375" style="8" customWidth="1"/>
    <col min="2052" max="2052" width="21.85546875" style="8" customWidth="1"/>
    <col min="2053" max="2053" width="32" style="8" customWidth="1"/>
    <col min="2054" max="2054" width="12.85546875" style="8" customWidth="1"/>
    <col min="2055" max="2055" width="21.140625" style="8" customWidth="1"/>
    <col min="2056" max="2056" width="11.28515625" style="8" customWidth="1"/>
    <col min="2057" max="2304" width="9.140625" style="8"/>
    <col min="2305" max="2305" width="6.5703125" style="8" customWidth="1"/>
    <col min="2306" max="2306" width="12.85546875" style="8" customWidth="1"/>
    <col min="2307" max="2307" width="13.7109375" style="8" customWidth="1"/>
    <col min="2308" max="2308" width="21.85546875" style="8" customWidth="1"/>
    <col min="2309" max="2309" width="32" style="8" customWidth="1"/>
    <col min="2310" max="2310" width="12.85546875" style="8" customWidth="1"/>
    <col min="2311" max="2311" width="21.140625" style="8" customWidth="1"/>
    <col min="2312" max="2312" width="11.28515625" style="8" customWidth="1"/>
    <col min="2313" max="2560" width="9.140625" style="8"/>
    <col min="2561" max="2561" width="6.5703125" style="8" customWidth="1"/>
    <col min="2562" max="2562" width="12.85546875" style="8" customWidth="1"/>
    <col min="2563" max="2563" width="13.7109375" style="8" customWidth="1"/>
    <col min="2564" max="2564" width="21.85546875" style="8" customWidth="1"/>
    <col min="2565" max="2565" width="32" style="8" customWidth="1"/>
    <col min="2566" max="2566" width="12.85546875" style="8" customWidth="1"/>
    <col min="2567" max="2567" width="21.140625" style="8" customWidth="1"/>
    <col min="2568" max="2568" width="11.28515625" style="8" customWidth="1"/>
    <col min="2569" max="2816" width="9.140625" style="8"/>
    <col min="2817" max="2817" width="6.5703125" style="8" customWidth="1"/>
    <col min="2818" max="2818" width="12.85546875" style="8" customWidth="1"/>
    <col min="2819" max="2819" width="13.7109375" style="8" customWidth="1"/>
    <col min="2820" max="2820" width="21.85546875" style="8" customWidth="1"/>
    <col min="2821" max="2821" width="32" style="8" customWidth="1"/>
    <col min="2822" max="2822" width="12.85546875" style="8" customWidth="1"/>
    <col min="2823" max="2823" width="21.140625" style="8" customWidth="1"/>
    <col min="2824" max="2824" width="11.28515625" style="8" customWidth="1"/>
    <col min="2825" max="3072" width="9.140625" style="8"/>
    <col min="3073" max="3073" width="6.5703125" style="8" customWidth="1"/>
    <col min="3074" max="3074" width="12.85546875" style="8" customWidth="1"/>
    <col min="3075" max="3075" width="13.7109375" style="8" customWidth="1"/>
    <col min="3076" max="3076" width="21.85546875" style="8" customWidth="1"/>
    <col min="3077" max="3077" width="32" style="8" customWidth="1"/>
    <col min="3078" max="3078" width="12.85546875" style="8" customWidth="1"/>
    <col min="3079" max="3079" width="21.140625" style="8" customWidth="1"/>
    <col min="3080" max="3080" width="11.28515625" style="8" customWidth="1"/>
    <col min="3081" max="3328" width="9.140625" style="8"/>
    <col min="3329" max="3329" width="6.5703125" style="8" customWidth="1"/>
    <col min="3330" max="3330" width="12.85546875" style="8" customWidth="1"/>
    <col min="3331" max="3331" width="13.7109375" style="8" customWidth="1"/>
    <col min="3332" max="3332" width="21.85546875" style="8" customWidth="1"/>
    <col min="3333" max="3333" width="32" style="8" customWidth="1"/>
    <col min="3334" max="3334" width="12.85546875" style="8" customWidth="1"/>
    <col min="3335" max="3335" width="21.140625" style="8" customWidth="1"/>
    <col min="3336" max="3336" width="11.28515625" style="8" customWidth="1"/>
    <col min="3337" max="3584" width="9.140625" style="8"/>
    <col min="3585" max="3585" width="6.5703125" style="8" customWidth="1"/>
    <col min="3586" max="3586" width="12.85546875" style="8" customWidth="1"/>
    <col min="3587" max="3587" width="13.7109375" style="8" customWidth="1"/>
    <col min="3588" max="3588" width="21.85546875" style="8" customWidth="1"/>
    <col min="3589" max="3589" width="32" style="8" customWidth="1"/>
    <col min="3590" max="3590" width="12.85546875" style="8" customWidth="1"/>
    <col min="3591" max="3591" width="21.140625" style="8" customWidth="1"/>
    <col min="3592" max="3592" width="11.28515625" style="8" customWidth="1"/>
    <col min="3593" max="3840" width="9.140625" style="8"/>
    <col min="3841" max="3841" width="6.5703125" style="8" customWidth="1"/>
    <col min="3842" max="3842" width="12.85546875" style="8" customWidth="1"/>
    <col min="3843" max="3843" width="13.7109375" style="8" customWidth="1"/>
    <col min="3844" max="3844" width="21.85546875" style="8" customWidth="1"/>
    <col min="3845" max="3845" width="32" style="8" customWidth="1"/>
    <col min="3846" max="3846" width="12.85546875" style="8" customWidth="1"/>
    <col min="3847" max="3847" width="21.140625" style="8" customWidth="1"/>
    <col min="3848" max="3848" width="11.28515625" style="8" customWidth="1"/>
    <col min="3849" max="4096" width="9.140625" style="8"/>
    <col min="4097" max="4097" width="6.5703125" style="8" customWidth="1"/>
    <col min="4098" max="4098" width="12.85546875" style="8" customWidth="1"/>
    <col min="4099" max="4099" width="13.7109375" style="8" customWidth="1"/>
    <col min="4100" max="4100" width="21.85546875" style="8" customWidth="1"/>
    <col min="4101" max="4101" width="32" style="8" customWidth="1"/>
    <col min="4102" max="4102" width="12.85546875" style="8" customWidth="1"/>
    <col min="4103" max="4103" width="21.140625" style="8" customWidth="1"/>
    <col min="4104" max="4104" width="11.28515625" style="8" customWidth="1"/>
    <col min="4105" max="4352" width="9.140625" style="8"/>
    <col min="4353" max="4353" width="6.5703125" style="8" customWidth="1"/>
    <col min="4354" max="4354" width="12.85546875" style="8" customWidth="1"/>
    <col min="4355" max="4355" width="13.7109375" style="8" customWidth="1"/>
    <col min="4356" max="4356" width="21.85546875" style="8" customWidth="1"/>
    <col min="4357" max="4357" width="32" style="8" customWidth="1"/>
    <col min="4358" max="4358" width="12.85546875" style="8" customWidth="1"/>
    <col min="4359" max="4359" width="21.140625" style="8" customWidth="1"/>
    <col min="4360" max="4360" width="11.28515625" style="8" customWidth="1"/>
    <col min="4361" max="4608" width="9.140625" style="8"/>
    <col min="4609" max="4609" width="6.5703125" style="8" customWidth="1"/>
    <col min="4610" max="4610" width="12.85546875" style="8" customWidth="1"/>
    <col min="4611" max="4611" width="13.7109375" style="8" customWidth="1"/>
    <col min="4612" max="4612" width="21.85546875" style="8" customWidth="1"/>
    <col min="4613" max="4613" width="32" style="8" customWidth="1"/>
    <col min="4614" max="4614" width="12.85546875" style="8" customWidth="1"/>
    <col min="4615" max="4615" width="21.140625" style="8" customWidth="1"/>
    <col min="4616" max="4616" width="11.28515625" style="8" customWidth="1"/>
    <col min="4617" max="4864" width="9.140625" style="8"/>
    <col min="4865" max="4865" width="6.5703125" style="8" customWidth="1"/>
    <col min="4866" max="4866" width="12.85546875" style="8" customWidth="1"/>
    <col min="4867" max="4867" width="13.7109375" style="8" customWidth="1"/>
    <col min="4868" max="4868" width="21.85546875" style="8" customWidth="1"/>
    <col min="4869" max="4869" width="32" style="8" customWidth="1"/>
    <col min="4870" max="4870" width="12.85546875" style="8" customWidth="1"/>
    <col min="4871" max="4871" width="21.140625" style="8" customWidth="1"/>
    <col min="4872" max="4872" width="11.28515625" style="8" customWidth="1"/>
    <col min="4873" max="5120" width="9.140625" style="8"/>
    <col min="5121" max="5121" width="6.5703125" style="8" customWidth="1"/>
    <col min="5122" max="5122" width="12.85546875" style="8" customWidth="1"/>
    <col min="5123" max="5123" width="13.7109375" style="8" customWidth="1"/>
    <col min="5124" max="5124" width="21.85546875" style="8" customWidth="1"/>
    <col min="5125" max="5125" width="32" style="8" customWidth="1"/>
    <col min="5126" max="5126" width="12.85546875" style="8" customWidth="1"/>
    <col min="5127" max="5127" width="21.140625" style="8" customWidth="1"/>
    <col min="5128" max="5128" width="11.28515625" style="8" customWidth="1"/>
    <col min="5129" max="5376" width="9.140625" style="8"/>
    <col min="5377" max="5377" width="6.5703125" style="8" customWidth="1"/>
    <col min="5378" max="5378" width="12.85546875" style="8" customWidth="1"/>
    <col min="5379" max="5379" width="13.7109375" style="8" customWidth="1"/>
    <col min="5380" max="5380" width="21.85546875" style="8" customWidth="1"/>
    <col min="5381" max="5381" width="32" style="8" customWidth="1"/>
    <col min="5382" max="5382" width="12.85546875" style="8" customWidth="1"/>
    <col min="5383" max="5383" width="21.140625" style="8" customWidth="1"/>
    <col min="5384" max="5384" width="11.28515625" style="8" customWidth="1"/>
    <col min="5385" max="5632" width="9.140625" style="8"/>
    <col min="5633" max="5633" width="6.5703125" style="8" customWidth="1"/>
    <col min="5634" max="5634" width="12.85546875" style="8" customWidth="1"/>
    <col min="5635" max="5635" width="13.7109375" style="8" customWidth="1"/>
    <col min="5636" max="5636" width="21.85546875" style="8" customWidth="1"/>
    <col min="5637" max="5637" width="32" style="8" customWidth="1"/>
    <col min="5638" max="5638" width="12.85546875" style="8" customWidth="1"/>
    <col min="5639" max="5639" width="21.140625" style="8" customWidth="1"/>
    <col min="5640" max="5640" width="11.28515625" style="8" customWidth="1"/>
    <col min="5641" max="5888" width="9.140625" style="8"/>
    <col min="5889" max="5889" width="6.5703125" style="8" customWidth="1"/>
    <col min="5890" max="5890" width="12.85546875" style="8" customWidth="1"/>
    <col min="5891" max="5891" width="13.7109375" style="8" customWidth="1"/>
    <col min="5892" max="5892" width="21.85546875" style="8" customWidth="1"/>
    <col min="5893" max="5893" width="32" style="8" customWidth="1"/>
    <col min="5894" max="5894" width="12.85546875" style="8" customWidth="1"/>
    <col min="5895" max="5895" width="21.140625" style="8" customWidth="1"/>
    <col min="5896" max="5896" width="11.28515625" style="8" customWidth="1"/>
    <col min="5897" max="6144" width="9.140625" style="8"/>
    <col min="6145" max="6145" width="6.5703125" style="8" customWidth="1"/>
    <col min="6146" max="6146" width="12.85546875" style="8" customWidth="1"/>
    <col min="6147" max="6147" width="13.7109375" style="8" customWidth="1"/>
    <col min="6148" max="6148" width="21.85546875" style="8" customWidth="1"/>
    <col min="6149" max="6149" width="32" style="8" customWidth="1"/>
    <col min="6150" max="6150" width="12.85546875" style="8" customWidth="1"/>
    <col min="6151" max="6151" width="21.140625" style="8" customWidth="1"/>
    <col min="6152" max="6152" width="11.28515625" style="8" customWidth="1"/>
    <col min="6153" max="6400" width="9.140625" style="8"/>
    <col min="6401" max="6401" width="6.5703125" style="8" customWidth="1"/>
    <col min="6402" max="6402" width="12.85546875" style="8" customWidth="1"/>
    <col min="6403" max="6403" width="13.7109375" style="8" customWidth="1"/>
    <col min="6404" max="6404" width="21.85546875" style="8" customWidth="1"/>
    <col min="6405" max="6405" width="32" style="8" customWidth="1"/>
    <col min="6406" max="6406" width="12.85546875" style="8" customWidth="1"/>
    <col min="6407" max="6407" width="21.140625" style="8" customWidth="1"/>
    <col min="6408" max="6408" width="11.28515625" style="8" customWidth="1"/>
    <col min="6409" max="6656" width="9.140625" style="8"/>
    <col min="6657" max="6657" width="6.5703125" style="8" customWidth="1"/>
    <col min="6658" max="6658" width="12.85546875" style="8" customWidth="1"/>
    <col min="6659" max="6659" width="13.7109375" style="8" customWidth="1"/>
    <col min="6660" max="6660" width="21.85546875" style="8" customWidth="1"/>
    <col min="6661" max="6661" width="32" style="8" customWidth="1"/>
    <col min="6662" max="6662" width="12.85546875" style="8" customWidth="1"/>
    <col min="6663" max="6663" width="21.140625" style="8" customWidth="1"/>
    <col min="6664" max="6664" width="11.28515625" style="8" customWidth="1"/>
    <col min="6665" max="6912" width="9.140625" style="8"/>
    <col min="6913" max="6913" width="6.5703125" style="8" customWidth="1"/>
    <col min="6914" max="6914" width="12.85546875" style="8" customWidth="1"/>
    <col min="6915" max="6915" width="13.7109375" style="8" customWidth="1"/>
    <col min="6916" max="6916" width="21.85546875" style="8" customWidth="1"/>
    <col min="6917" max="6917" width="32" style="8" customWidth="1"/>
    <col min="6918" max="6918" width="12.85546875" style="8" customWidth="1"/>
    <col min="6919" max="6919" width="21.140625" style="8" customWidth="1"/>
    <col min="6920" max="6920" width="11.28515625" style="8" customWidth="1"/>
    <col min="6921" max="7168" width="9.140625" style="8"/>
    <col min="7169" max="7169" width="6.5703125" style="8" customWidth="1"/>
    <col min="7170" max="7170" width="12.85546875" style="8" customWidth="1"/>
    <col min="7171" max="7171" width="13.7109375" style="8" customWidth="1"/>
    <col min="7172" max="7172" width="21.85546875" style="8" customWidth="1"/>
    <col min="7173" max="7173" width="32" style="8" customWidth="1"/>
    <col min="7174" max="7174" width="12.85546875" style="8" customWidth="1"/>
    <col min="7175" max="7175" width="21.140625" style="8" customWidth="1"/>
    <col min="7176" max="7176" width="11.28515625" style="8" customWidth="1"/>
    <col min="7177" max="7424" width="9.140625" style="8"/>
    <col min="7425" max="7425" width="6.5703125" style="8" customWidth="1"/>
    <col min="7426" max="7426" width="12.85546875" style="8" customWidth="1"/>
    <col min="7427" max="7427" width="13.7109375" style="8" customWidth="1"/>
    <col min="7428" max="7428" width="21.85546875" style="8" customWidth="1"/>
    <col min="7429" max="7429" width="32" style="8" customWidth="1"/>
    <col min="7430" max="7430" width="12.85546875" style="8" customWidth="1"/>
    <col min="7431" max="7431" width="21.140625" style="8" customWidth="1"/>
    <col min="7432" max="7432" width="11.28515625" style="8" customWidth="1"/>
    <col min="7433" max="7680" width="9.140625" style="8"/>
    <col min="7681" max="7681" width="6.5703125" style="8" customWidth="1"/>
    <col min="7682" max="7682" width="12.85546875" style="8" customWidth="1"/>
    <col min="7683" max="7683" width="13.7109375" style="8" customWidth="1"/>
    <col min="7684" max="7684" width="21.85546875" style="8" customWidth="1"/>
    <col min="7685" max="7685" width="32" style="8" customWidth="1"/>
    <col min="7686" max="7686" width="12.85546875" style="8" customWidth="1"/>
    <col min="7687" max="7687" width="21.140625" style="8" customWidth="1"/>
    <col min="7688" max="7688" width="11.28515625" style="8" customWidth="1"/>
    <col min="7689" max="7936" width="9.140625" style="8"/>
    <col min="7937" max="7937" width="6.5703125" style="8" customWidth="1"/>
    <col min="7938" max="7938" width="12.85546875" style="8" customWidth="1"/>
    <col min="7939" max="7939" width="13.7109375" style="8" customWidth="1"/>
    <col min="7940" max="7940" width="21.85546875" style="8" customWidth="1"/>
    <col min="7941" max="7941" width="32" style="8" customWidth="1"/>
    <col min="7942" max="7942" width="12.85546875" style="8" customWidth="1"/>
    <col min="7943" max="7943" width="21.140625" style="8" customWidth="1"/>
    <col min="7944" max="7944" width="11.28515625" style="8" customWidth="1"/>
    <col min="7945" max="8192" width="9.140625" style="8"/>
    <col min="8193" max="8193" width="6.5703125" style="8" customWidth="1"/>
    <col min="8194" max="8194" width="12.85546875" style="8" customWidth="1"/>
    <col min="8195" max="8195" width="13.7109375" style="8" customWidth="1"/>
    <col min="8196" max="8196" width="21.85546875" style="8" customWidth="1"/>
    <col min="8197" max="8197" width="32" style="8" customWidth="1"/>
    <col min="8198" max="8198" width="12.85546875" style="8" customWidth="1"/>
    <col min="8199" max="8199" width="21.140625" style="8" customWidth="1"/>
    <col min="8200" max="8200" width="11.28515625" style="8" customWidth="1"/>
    <col min="8201" max="8448" width="9.140625" style="8"/>
    <col min="8449" max="8449" width="6.5703125" style="8" customWidth="1"/>
    <col min="8450" max="8450" width="12.85546875" style="8" customWidth="1"/>
    <col min="8451" max="8451" width="13.7109375" style="8" customWidth="1"/>
    <col min="8452" max="8452" width="21.85546875" style="8" customWidth="1"/>
    <col min="8453" max="8453" width="32" style="8" customWidth="1"/>
    <col min="8454" max="8454" width="12.85546875" style="8" customWidth="1"/>
    <col min="8455" max="8455" width="21.140625" style="8" customWidth="1"/>
    <col min="8456" max="8456" width="11.28515625" style="8" customWidth="1"/>
    <col min="8457" max="8704" width="9.140625" style="8"/>
    <col min="8705" max="8705" width="6.5703125" style="8" customWidth="1"/>
    <col min="8706" max="8706" width="12.85546875" style="8" customWidth="1"/>
    <col min="8707" max="8707" width="13.7109375" style="8" customWidth="1"/>
    <col min="8708" max="8708" width="21.85546875" style="8" customWidth="1"/>
    <col min="8709" max="8709" width="32" style="8" customWidth="1"/>
    <col min="8710" max="8710" width="12.85546875" style="8" customWidth="1"/>
    <col min="8711" max="8711" width="21.140625" style="8" customWidth="1"/>
    <col min="8712" max="8712" width="11.28515625" style="8" customWidth="1"/>
    <col min="8713" max="8960" width="9.140625" style="8"/>
    <col min="8961" max="8961" width="6.5703125" style="8" customWidth="1"/>
    <col min="8962" max="8962" width="12.85546875" style="8" customWidth="1"/>
    <col min="8963" max="8963" width="13.7109375" style="8" customWidth="1"/>
    <col min="8964" max="8964" width="21.85546875" style="8" customWidth="1"/>
    <col min="8965" max="8965" width="32" style="8" customWidth="1"/>
    <col min="8966" max="8966" width="12.85546875" style="8" customWidth="1"/>
    <col min="8967" max="8967" width="21.140625" style="8" customWidth="1"/>
    <col min="8968" max="8968" width="11.28515625" style="8" customWidth="1"/>
    <col min="8969" max="9216" width="9.140625" style="8"/>
    <col min="9217" max="9217" width="6.5703125" style="8" customWidth="1"/>
    <col min="9218" max="9218" width="12.85546875" style="8" customWidth="1"/>
    <col min="9219" max="9219" width="13.7109375" style="8" customWidth="1"/>
    <col min="9220" max="9220" width="21.85546875" style="8" customWidth="1"/>
    <col min="9221" max="9221" width="32" style="8" customWidth="1"/>
    <col min="9222" max="9222" width="12.85546875" style="8" customWidth="1"/>
    <col min="9223" max="9223" width="21.140625" style="8" customWidth="1"/>
    <col min="9224" max="9224" width="11.28515625" style="8" customWidth="1"/>
    <col min="9225" max="9472" width="9.140625" style="8"/>
    <col min="9473" max="9473" width="6.5703125" style="8" customWidth="1"/>
    <col min="9474" max="9474" width="12.85546875" style="8" customWidth="1"/>
    <col min="9475" max="9475" width="13.7109375" style="8" customWidth="1"/>
    <col min="9476" max="9476" width="21.85546875" style="8" customWidth="1"/>
    <col min="9477" max="9477" width="32" style="8" customWidth="1"/>
    <col min="9478" max="9478" width="12.85546875" style="8" customWidth="1"/>
    <col min="9479" max="9479" width="21.140625" style="8" customWidth="1"/>
    <col min="9480" max="9480" width="11.28515625" style="8" customWidth="1"/>
    <col min="9481" max="9728" width="9.140625" style="8"/>
    <col min="9729" max="9729" width="6.5703125" style="8" customWidth="1"/>
    <col min="9730" max="9730" width="12.85546875" style="8" customWidth="1"/>
    <col min="9731" max="9731" width="13.7109375" style="8" customWidth="1"/>
    <col min="9732" max="9732" width="21.85546875" style="8" customWidth="1"/>
    <col min="9733" max="9733" width="32" style="8" customWidth="1"/>
    <col min="9734" max="9734" width="12.85546875" style="8" customWidth="1"/>
    <col min="9735" max="9735" width="21.140625" style="8" customWidth="1"/>
    <col min="9736" max="9736" width="11.28515625" style="8" customWidth="1"/>
    <col min="9737" max="9984" width="9.140625" style="8"/>
    <col min="9985" max="9985" width="6.5703125" style="8" customWidth="1"/>
    <col min="9986" max="9986" width="12.85546875" style="8" customWidth="1"/>
    <col min="9987" max="9987" width="13.7109375" style="8" customWidth="1"/>
    <col min="9988" max="9988" width="21.85546875" style="8" customWidth="1"/>
    <col min="9989" max="9989" width="32" style="8" customWidth="1"/>
    <col min="9990" max="9990" width="12.85546875" style="8" customWidth="1"/>
    <col min="9991" max="9991" width="21.140625" style="8" customWidth="1"/>
    <col min="9992" max="9992" width="11.28515625" style="8" customWidth="1"/>
    <col min="9993" max="10240" width="9.140625" style="8"/>
    <col min="10241" max="10241" width="6.5703125" style="8" customWidth="1"/>
    <col min="10242" max="10242" width="12.85546875" style="8" customWidth="1"/>
    <col min="10243" max="10243" width="13.7109375" style="8" customWidth="1"/>
    <col min="10244" max="10244" width="21.85546875" style="8" customWidth="1"/>
    <col min="10245" max="10245" width="32" style="8" customWidth="1"/>
    <col min="10246" max="10246" width="12.85546875" style="8" customWidth="1"/>
    <col min="10247" max="10247" width="21.140625" style="8" customWidth="1"/>
    <col min="10248" max="10248" width="11.28515625" style="8" customWidth="1"/>
    <col min="10249" max="10496" width="9.140625" style="8"/>
    <col min="10497" max="10497" width="6.5703125" style="8" customWidth="1"/>
    <col min="10498" max="10498" width="12.85546875" style="8" customWidth="1"/>
    <col min="10499" max="10499" width="13.7109375" style="8" customWidth="1"/>
    <col min="10500" max="10500" width="21.85546875" style="8" customWidth="1"/>
    <col min="10501" max="10501" width="32" style="8" customWidth="1"/>
    <col min="10502" max="10502" width="12.85546875" style="8" customWidth="1"/>
    <col min="10503" max="10503" width="21.140625" style="8" customWidth="1"/>
    <col min="10504" max="10504" width="11.28515625" style="8" customWidth="1"/>
    <col min="10505" max="10752" width="9.140625" style="8"/>
    <col min="10753" max="10753" width="6.5703125" style="8" customWidth="1"/>
    <col min="10754" max="10754" width="12.85546875" style="8" customWidth="1"/>
    <col min="10755" max="10755" width="13.7109375" style="8" customWidth="1"/>
    <col min="10756" max="10756" width="21.85546875" style="8" customWidth="1"/>
    <col min="10757" max="10757" width="32" style="8" customWidth="1"/>
    <col min="10758" max="10758" width="12.85546875" style="8" customWidth="1"/>
    <col min="10759" max="10759" width="21.140625" style="8" customWidth="1"/>
    <col min="10760" max="10760" width="11.28515625" style="8" customWidth="1"/>
    <col min="10761" max="11008" width="9.140625" style="8"/>
    <col min="11009" max="11009" width="6.5703125" style="8" customWidth="1"/>
    <col min="11010" max="11010" width="12.85546875" style="8" customWidth="1"/>
    <col min="11011" max="11011" width="13.7109375" style="8" customWidth="1"/>
    <col min="11012" max="11012" width="21.85546875" style="8" customWidth="1"/>
    <col min="11013" max="11013" width="32" style="8" customWidth="1"/>
    <col min="11014" max="11014" width="12.85546875" style="8" customWidth="1"/>
    <col min="11015" max="11015" width="21.140625" style="8" customWidth="1"/>
    <col min="11016" max="11016" width="11.28515625" style="8" customWidth="1"/>
    <col min="11017" max="11264" width="9.140625" style="8"/>
    <col min="11265" max="11265" width="6.5703125" style="8" customWidth="1"/>
    <col min="11266" max="11266" width="12.85546875" style="8" customWidth="1"/>
    <col min="11267" max="11267" width="13.7109375" style="8" customWidth="1"/>
    <col min="11268" max="11268" width="21.85546875" style="8" customWidth="1"/>
    <col min="11269" max="11269" width="32" style="8" customWidth="1"/>
    <col min="11270" max="11270" width="12.85546875" style="8" customWidth="1"/>
    <col min="11271" max="11271" width="21.140625" style="8" customWidth="1"/>
    <col min="11272" max="11272" width="11.28515625" style="8" customWidth="1"/>
    <col min="11273" max="11520" width="9.140625" style="8"/>
    <col min="11521" max="11521" width="6.5703125" style="8" customWidth="1"/>
    <col min="11522" max="11522" width="12.85546875" style="8" customWidth="1"/>
    <col min="11523" max="11523" width="13.7109375" style="8" customWidth="1"/>
    <col min="11524" max="11524" width="21.85546875" style="8" customWidth="1"/>
    <col min="11525" max="11525" width="32" style="8" customWidth="1"/>
    <col min="11526" max="11526" width="12.85546875" style="8" customWidth="1"/>
    <col min="11527" max="11527" width="21.140625" style="8" customWidth="1"/>
    <col min="11528" max="11528" width="11.28515625" style="8" customWidth="1"/>
    <col min="11529" max="11776" width="9.140625" style="8"/>
    <col min="11777" max="11777" width="6.5703125" style="8" customWidth="1"/>
    <col min="11778" max="11778" width="12.85546875" style="8" customWidth="1"/>
    <col min="11779" max="11779" width="13.7109375" style="8" customWidth="1"/>
    <col min="11780" max="11780" width="21.85546875" style="8" customWidth="1"/>
    <col min="11781" max="11781" width="32" style="8" customWidth="1"/>
    <col min="11782" max="11782" width="12.85546875" style="8" customWidth="1"/>
    <col min="11783" max="11783" width="21.140625" style="8" customWidth="1"/>
    <col min="11784" max="11784" width="11.28515625" style="8" customWidth="1"/>
    <col min="11785" max="12032" width="9.140625" style="8"/>
    <col min="12033" max="12033" width="6.5703125" style="8" customWidth="1"/>
    <col min="12034" max="12034" width="12.85546875" style="8" customWidth="1"/>
    <col min="12035" max="12035" width="13.7109375" style="8" customWidth="1"/>
    <col min="12036" max="12036" width="21.85546875" style="8" customWidth="1"/>
    <col min="12037" max="12037" width="32" style="8" customWidth="1"/>
    <col min="12038" max="12038" width="12.85546875" style="8" customWidth="1"/>
    <col min="12039" max="12039" width="21.140625" style="8" customWidth="1"/>
    <col min="12040" max="12040" width="11.28515625" style="8" customWidth="1"/>
    <col min="12041" max="12288" width="9.140625" style="8"/>
    <col min="12289" max="12289" width="6.5703125" style="8" customWidth="1"/>
    <col min="12290" max="12290" width="12.85546875" style="8" customWidth="1"/>
    <col min="12291" max="12291" width="13.7109375" style="8" customWidth="1"/>
    <col min="12292" max="12292" width="21.85546875" style="8" customWidth="1"/>
    <col min="12293" max="12293" width="32" style="8" customWidth="1"/>
    <col min="12294" max="12294" width="12.85546875" style="8" customWidth="1"/>
    <col min="12295" max="12295" width="21.140625" style="8" customWidth="1"/>
    <col min="12296" max="12296" width="11.28515625" style="8" customWidth="1"/>
    <col min="12297" max="12544" width="9.140625" style="8"/>
    <col min="12545" max="12545" width="6.5703125" style="8" customWidth="1"/>
    <col min="12546" max="12546" width="12.85546875" style="8" customWidth="1"/>
    <col min="12547" max="12547" width="13.7109375" style="8" customWidth="1"/>
    <col min="12548" max="12548" width="21.85546875" style="8" customWidth="1"/>
    <col min="12549" max="12549" width="32" style="8" customWidth="1"/>
    <col min="12550" max="12550" width="12.85546875" style="8" customWidth="1"/>
    <col min="12551" max="12551" width="21.140625" style="8" customWidth="1"/>
    <col min="12552" max="12552" width="11.28515625" style="8" customWidth="1"/>
    <col min="12553" max="12800" width="9.140625" style="8"/>
    <col min="12801" max="12801" width="6.5703125" style="8" customWidth="1"/>
    <col min="12802" max="12802" width="12.85546875" style="8" customWidth="1"/>
    <col min="12803" max="12803" width="13.7109375" style="8" customWidth="1"/>
    <col min="12804" max="12804" width="21.85546875" style="8" customWidth="1"/>
    <col min="12805" max="12805" width="32" style="8" customWidth="1"/>
    <col min="12806" max="12806" width="12.85546875" style="8" customWidth="1"/>
    <col min="12807" max="12807" width="21.140625" style="8" customWidth="1"/>
    <col min="12808" max="12808" width="11.28515625" style="8" customWidth="1"/>
    <col min="12809" max="13056" width="9.140625" style="8"/>
    <col min="13057" max="13057" width="6.5703125" style="8" customWidth="1"/>
    <col min="13058" max="13058" width="12.85546875" style="8" customWidth="1"/>
    <col min="13059" max="13059" width="13.7109375" style="8" customWidth="1"/>
    <col min="13060" max="13060" width="21.85546875" style="8" customWidth="1"/>
    <col min="13061" max="13061" width="32" style="8" customWidth="1"/>
    <col min="13062" max="13062" width="12.85546875" style="8" customWidth="1"/>
    <col min="13063" max="13063" width="21.140625" style="8" customWidth="1"/>
    <col min="13064" max="13064" width="11.28515625" style="8" customWidth="1"/>
    <col min="13065" max="13312" width="9.140625" style="8"/>
    <col min="13313" max="13313" width="6.5703125" style="8" customWidth="1"/>
    <col min="13314" max="13314" width="12.85546875" style="8" customWidth="1"/>
    <col min="13315" max="13315" width="13.7109375" style="8" customWidth="1"/>
    <col min="13316" max="13316" width="21.85546875" style="8" customWidth="1"/>
    <col min="13317" max="13317" width="32" style="8" customWidth="1"/>
    <col min="13318" max="13318" width="12.85546875" style="8" customWidth="1"/>
    <col min="13319" max="13319" width="21.140625" style="8" customWidth="1"/>
    <col min="13320" max="13320" width="11.28515625" style="8" customWidth="1"/>
    <col min="13321" max="13568" width="9.140625" style="8"/>
    <col min="13569" max="13569" width="6.5703125" style="8" customWidth="1"/>
    <col min="13570" max="13570" width="12.85546875" style="8" customWidth="1"/>
    <col min="13571" max="13571" width="13.7109375" style="8" customWidth="1"/>
    <col min="13572" max="13572" width="21.85546875" style="8" customWidth="1"/>
    <col min="13573" max="13573" width="32" style="8" customWidth="1"/>
    <col min="13574" max="13574" width="12.85546875" style="8" customWidth="1"/>
    <col min="13575" max="13575" width="21.140625" style="8" customWidth="1"/>
    <col min="13576" max="13576" width="11.28515625" style="8" customWidth="1"/>
    <col min="13577" max="13824" width="9.140625" style="8"/>
    <col min="13825" max="13825" width="6.5703125" style="8" customWidth="1"/>
    <col min="13826" max="13826" width="12.85546875" style="8" customWidth="1"/>
    <col min="13827" max="13827" width="13.7109375" style="8" customWidth="1"/>
    <col min="13828" max="13828" width="21.85546875" style="8" customWidth="1"/>
    <col min="13829" max="13829" width="32" style="8" customWidth="1"/>
    <col min="13830" max="13830" width="12.85546875" style="8" customWidth="1"/>
    <col min="13831" max="13831" width="21.140625" style="8" customWidth="1"/>
    <col min="13832" max="13832" width="11.28515625" style="8" customWidth="1"/>
    <col min="13833" max="14080" width="9.140625" style="8"/>
    <col min="14081" max="14081" width="6.5703125" style="8" customWidth="1"/>
    <col min="14082" max="14082" width="12.85546875" style="8" customWidth="1"/>
    <col min="14083" max="14083" width="13.7109375" style="8" customWidth="1"/>
    <col min="14084" max="14084" width="21.85546875" style="8" customWidth="1"/>
    <col min="14085" max="14085" width="32" style="8" customWidth="1"/>
    <col min="14086" max="14086" width="12.85546875" style="8" customWidth="1"/>
    <col min="14087" max="14087" width="21.140625" style="8" customWidth="1"/>
    <col min="14088" max="14088" width="11.28515625" style="8" customWidth="1"/>
    <col min="14089" max="14336" width="9.140625" style="8"/>
    <col min="14337" max="14337" width="6.5703125" style="8" customWidth="1"/>
    <col min="14338" max="14338" width="12.85546875" style="8" customWidth="1"/>
    <col min="14339" max="14339" width="13.7109375" style="8" customWidth="1"/>
    <col min="14340" max="14340" width="21.85546875" style="8" customWidth="1"/>
    <col min="14341" max="14341" width="32" style="8" customWidth="1"/>
    <col min="14342" max="14342" width="12.85546875" style="8" customWidth="1"/>
    <col min="14343" max="14343" width="21.140625" style="8" customWidth="1"/>
    <col min="14344" max="14344" width="11.28515625" style="8" customWidth="1"/>
    <col min="14345" max="14592" width="9.140625" style="8"/>
    <col min="14593" max="14593" width="6.5703125" style="8" customWidth="1"/>
    <col min="14594" max="14594" width="12.85546875" style="8" customWidth="1"/>
    <col min="14595" max="14595" width="13.7109375" style="8" customWidth="1"/>
    <col min="14596" max="14596" width="21.85546875" style="8" customWidth="1"/>
    <col min="14597" max="14597" width="32" style="8" customWidth="1"/>
    <col min="14598" max="14598" width="12.85546875" style="8" customWidth="1"/>
    <col min="14599" max="14599" width="21.140625" style="8" customWidth="1"/>
    <col min="14600" max="14600" width="11.28515625" style="8" customWidth="1"/>
    <col min="14601" max="14848" width="9.140625" style="8"/>
    <col min="14849" max="14849" width="6.5703125" style="8" customWidth="1"/>
    <col min="14850" max="14850" width="12.85546875" style="8" customWidth="1"/>
    <col min="14851" max="14851" width="13.7109375" style="8" customWidth="1"/>
    <col min="14852" max="14852" width="21.85546875" style="8" customWidth="1"/>
    <col min="14853" max="14853" width="32" style="8" customWidth="1"/>
    <col min="14854" max="14854" width="12.85546875" style="8" customWidth="1"/>
    <col min="14855" max="14855" width="21.140625" style="8" customWidth="1"/>
    <col min="14856" max="14856" width="11.28515625" style="8" customWidth="1"/>
    <col min="14857" max="15104" width="9.140625" style="8"/>
    <col min="15105" max="15105" width="6.5703125" style="8" customWidth="1"/>
    <col min="15106" max="15106" width="12.85546875" style="8" customWidth="1"/>
    <col min="15107" max="15107" width="13.7109375" style="8" customWidth="1"/>
    <col min="15108" max="15108" width="21.85546875" style="8" customWidth="1"/>
    <col min="15109" max="15109" width="32" style="8" customWidth="1"/>
    <col min="15110" max="15110" width="12.85546875" style="8" customWidth="1"/>
    <col min="15111" max="15111" width="21.140625" style="8" customWidth="1"/>
    <col min="15112" max="15112" width="11.28515625" style="8" customWidth="1"/>
    <col min="15113" max="15360" width="9.140625" style="8"/>
    <col min="15361" max="15361" width="6.5703125" style="8" customWidth="1"/>
    <col min="15362" max="15362" width="12.85546875" style="8" customWidth="1"/>
    <col min="15363" max="15363" width="13.7109375" style="8" customWidth="1"/>
    <col min="15364" max="15364" width="21.85546875" style="8" customWidth="1"/>
    <col min="15365" max="15365" width="32" style="8" customWidth="1"/>
    <col min="15366" max="15366" width="12.85546875" style="8" customWidth="1"/>
    <col min="15367" max="15367" width="21.140625" style="8" customWidth="1"/>
    <col min="15368" max="15368" width="11.28515625" style="8" customWidth="1"/>
    <col min="15369" max="15616" width="9.140625" style="8"/>
    <col min="15617" max="15617" width="6.5703125" style="8" customWidth="1"/>
    <col min="15618" max="15618" width="12.85546875" style="8" customWidth="1"/>
    <col min="15619" max="15619" width="13.7109375" style="8" customWidth="1"/>
    <col min="15620" max="15620" width="21.85546875" style="8" customWidth="1"/>
    <col min="15621" max="15621" width="32" style="8" customWidth="1"/>
    <col min="15622" max="15622" width="12.85546875" style="8" customWidth="1"/>
    <col min="15623" max="15623" width="21.140625" style="8" customWidth="1"/>
    <col min="15624" max="15624" width="11.28515625" style="8" customWidth="1"/>
    <col min="15625" max="15872" width="9.140625" style="8"/>
    <col min="15873" max="15873" width="6.5703125" style="8" customWidth="1"/>
    <col min="15874" max="15874" width="12.85546875" style="8" customWidth="1"/>
    <col min="15875" max="15875" width="13.7109375" style="8" customWidth="1"/>
    <col min="15876" max="15876" width="21.85546875" style="8" customWidth="1"/>
    <col min="15877" max="15877" width="32" style="8" customWidth="1"/>
    <col min="15878" max="15878" width="12.85546875" style="8" customWidth="1"/>
    <col min="15879" max="15879" width="21.140625" style="8" customWidth="1"/>
    <col min="15880" max="15880" width="11.28515625" style="8" customWidth="1"/>
    <col min="15881" max="16128" width="9.140625" style="8"/>
    <col min="16129" max="16129" width="6.5703125" style="8" customWidth="1"/>
    <col min="16130" max="16130" width="12.85546875" style="8" customWidth="1"/>
    <col min="16131" max="16131" width="13.7109375" style="8" customWidth="1"/>
    <col min="16132" max="16132" width="21.85546875" style="8" customWidth="1"/>
    <col min="16133" max="16133" width="32" style="8" customWidth="1"/>
    <col min="16134" max="16134" width="12.85546875" style="8" customWidth="1"/>
    <col min="16135" max="16135" width="21.140625" style="8" customWidth="1"/>
    <col min="16136" max="16136" width="11.28515625" style="8" customWidth="1"/>
    <col min="16137" max="16384" width="9.140625" style="8"/>
  </cols>
  <sheetData>
    <row r="2" spans="1:10" ht="18">
      <c r="A2" s="24" t="s">
        <v>13</v>
      </c>
      <c r="B2" s="24"/>
      <c r="C2" s="24"/>
      <c r="D2" s="24"/>
    </row>
    <row r="3" spans="1:10" ht="18">
      <c r="A3" s="24" t="s">
        <v>14</v>
      </c>
      <c r="B3" s="24"/>
      <c r="C3" s="24"/>
      <c r="D3" s="24"/>
    </row>
    <row r="4" spans="1:10" ht="18">
      <c r="A4" s="24" t="s">
        <v>33</v>
      </c>
      <c r="B4" s="24"/>
      <c r="C4" s="24"/>
      <c r="D4" s="24"/>
    </row>
    <row r="5" spans="1:10" s="25" customFormat="1" ht="18">
      <c r="A5" s="26"/>
      <c r="B5" s="26"/>
      <c r="C5" s="26"/>
      <c r="D5" s="2" t="s">
        <v>49</v>
      </c>
      <c r="E5" s="2"/>
      <c r="F5" s="75"/>
      <c r="H5" s="8"/>
      <c r="I5" s="8"/>
      <c r="J5" s="8"/>
    </row>
    <row r="6" spans="1:10" ht="18.75" thickBot="1">
      <c r="A6" s="18"/>
      <c r="B6" s="18"/>
      <c r="C6" s="18"/>
      <c r="D6" s="24"/>
    </row>
    <row r="7" spans="1:10" ht="49.5">
      <c r="A7" s="36" t="s">
        <v>23</v>
      </c>
      <c r="B7" s="37" t="s">
        <v>24</v>
      </c>
      <c r="C7" s="38" t="s">
        <v>25</v>
      </c>
      <c r="D7" s="39" t="s">
        <v>15</v>
      </c>
      <c r="E7" s="40" t="s">
        <v>26</v>
      </c>
      <c r="F7" s="76" t="s">
        <v>27</v>
      </c>
    </row>
    <row r="8" spans="1:10" s="46" customFormat="1" ht="57" customHeight="1">
      <c r="A8" s="69">
        <v>1</v>
      </c>
      <c r="B8" s="43">
        <v>43637</v>
      </c>
      <c r="C8" s="44">
        <v>1966</v>
      </c>
      <c r="D8" s="67" t="s">
        <v>34</v>
      </c>
      <c r="E8" s="67" t="s">
        <v>50</v>
      </c>
      <c r="F8" s="82">
        <v>24960</v>
      </c>
      <c r="G8" s="45"/>
    </row>
    <row r="9" spans="1:10" s="73" customFormat="1">
      <c r="A9" s="81"/>
      <c r="B9" s="83"/>
      <c r="C9" s="84"/>
      <c r="D9" s="85"/>
      <c r="E9" s="63"/>
      <c r="F9" s="86">
        <f>SUM(F8:F8)</f>
        <v>24960</v>
      </c>
      <c r="G9" s="87"/>
      <c r="H9" s="87"/>
    </row>
    <row r="10" spans="1:10">
      <c r="A10" s="35"/>
      <c r="B10" s="35"/>
      <c r="C10" s="22"/>
      <c r="D10" s="22"/>
      <c r="E10" s="23"/>
      <c r="F10" s="77"/>
    </row>
    <row r="11" spans="1:10">
      <c r="A11" s="27"/>
      <c r="B11" s="27"/>
      <c r="C11" s="22"/>
      <c r="D11" s="22"/>
      <c r="E11" s="23"/>
      <c r="F11" s="77"/>
    </row>
    <row r="12" spans="1:10">
      <c r="A12" s="27"/>
      <c r="B12" s="27"/>
      <c r="C12" s="22"/>
      <c r="D12" s="22"/>
      <c r="E12" s="23"/>
      <c r="F12" s="77"/>
      <c r="I12" s="8" t="s">
        <v>29</v>
      </c>
    </row>
    <row r="13" spans="1:10">
      <c r="A13" s="27"/>
      <c r="B13" s="27"/>
      <c r="C13" s="22"/>
      <c r="D13" s="22"/>
      <c r="E13" s="23"/>
      <c r="F13" s="77"/>
    </row>
    <row r="14" spans="1:10">
      <c r="A14" s="27"/>
      <c r="B14" s="27"/>
      <c r="C14" s="20"/>
      <c r="D14" s="22"/>
      <c r="E14" s="23"/>
      <c r="F14" s="77"/>
    </row>
    <row r="15" spans="1:10">
      <c r="A15" s="27"/>
      <c r="B15" s="27"/>
      <c r="C15" s="20"/>
      <c r="D15" s="22"/>
      <c r="E15" s="23"/>
      <c r="F15" s="77"/>
    </row>
    <row r="16" spans="1:10">
      <c r="A16" s="27"/>
      <c r="B16" s="27"/>
      <c r="C16" s="20"/>
      <c r="D16" s="20"/>
      <c r="E16" s="21"/>
      <c r="F16" s="78"/>
    </row>
    <row r="17" spans="1:6">
      <c r="A17" s="27"/>
      <c r="B17" s="20"/>
      <c r="C17" s="20"/>
      <c r="D17" s="20"/>
      <c r="E17" s="21"/>
      <c r="F17" s="78"/>
    </row>
    <row r="18" spans="1:6">
      <c r="A18" s="27"/>
      <c r="B18" s="20"/>
      <c r="C18" s="20"/>
      <c r="D18" s="20"/>
      <c r="E18" s="21"/>
      <c r="F18" s="78"/>
    </row>
    <row r="19" spans="1:6">
      <c r="A19" s="27"/>
      <c r="B19" s="20"/>
      <c r="C19" s="20"/>
      <c r="D19" s="20"/>
      <c r="E19" s="21"/>
      <c r="F19" s="78"/>
    </row>
    <row r="20" spans="1:6">
      <c r="A20" s="20"/>
      <c r="B20" s="20"/>
      <c r="C20" s="20"/>
      <c r="D20" s="20"/>
      <c r="E20" s="20"/>
      <c r="F20" s="79"/>
    </row>
    <row r="21" spans="1:6">
      <c r="A21" s="28"/>
      <c r="B21" s="28"/>
      <c r="C21" s="20"/>
      <c r="D21" s="20"/>
      <c r="E21" s="20"/>
      <c r="F21" s="79"/>
    </row>
    <row r="22" spans="1:6">
      <c r="A22" s="28"/>
      <c r="B22" s="28"/>
      <c r="C22" s="20"/>
      <c r="D22" s="20"/>
      <c r="E22" s="20"/>
      <c r="F22" s="79"/>
    </row>
    <row r="23" spans="1:6">
      <c r="A23" s="28"/>
      <c r="B23" s="28"/>
      <c r="C23" s="20"/>
      <c r="D23" s="20"/>
      <c r="E23" s="20"/>
      <c r="F23" s="79"/>
    </row>
    <row r="24" spans="1:6">
      <c r="A24" s="28"/>
      <c r="B24" s="28"/>
      <c r="C24" s="20"/>
      <c r="D24" s="20"/>
      <c r="E24" s="20"/>
      <c r="F24" s="79"/>
    </row>
    <row r="25" spans="1:6">
      <c r="A25" s="25"/>
      <c r="B25" s="25"/>
      <c r="E25" s="8"/>
      <c r="F25" s="80"/>
    </row>
    <row r="26" spans="1:6">
      <c r="A26" s="25"/>
      <c r="B26" s="25"/>
      <c r="E26" s="8"/>
      <c r="F26" s="80"/>
    </row>
    <row r="27" spans="1:6">
      <c r="A27" s="29"/>
      <c r="E27" s="8"/>
      <c r="F27" s="80"/>
    </row>
    <row r="28" spans="1:6">
      <c r="A28" s="25"/>
      <c r="E28" s="8"/>
      <c r="F28" s="80"/>
    </row>
    <row r="29" spans="1:6">
      <c r="E29" s="8"/>
      <c r="F29" s="80"/>
    </row>
    <row r="30" spans="1:6">
      <c r="E30" s="8"/>
      <c r="F30" s="80"/>
    </row>
    <row r="31" spans="1:6">
      <c r="E31" s="8"/>
      <c r="F31" s="80"/>
    </row>
    <row r="32" spans="1:6">
      <c r="E32" s="8"/>
      <c r="F32" s="80"/>
    </row>
    <row r="33" spans="1:6">
      <c r="A33" s="29"/>
      <c r="E33" s="8"/>
      <c r="F33" s="80"/>
    </row>
    <row r="34" spans="1:6">
      <c r="B34" s="30"/>
      <c r="E34" s="8"/>
      <c r="F34" s="80"/>
    </row>
    <row r="35" spans="1:6">
      <c r="C35" s="25"/>
      <c r="E35" s="8"/>
      <c r="F35" s="80"/>
    </row>
    <row r="36" spans="1:6">
      <c r="A36" s="30"/>
      <c r="E36" s="8"/>
      <c r="F36" s="80"/>
    </row>
    <row r="37" spans="1:6">
      <c r="A37" s="29"/>
      <c r="E37" s="8"/>
      <c r="F37" s="80"/>
    </row>
    <row r="38" spans="1:6">
      <c r="A38" s="29"/>
      <c r="E38" s="8"/>
      <c r="F38" s="80"/>
    </row>
    <row r="39" spans="1:6">
      <c r="E39" s="8"/>
      <c r="F39" s="80"/>
    </row>
    <row r="40" spans="1:6">
      <c r="E40" s="8"/>
      <c r="F40" s="80"/>
    </row>
    <row r="41" spans="1:6">
      <c r="E41" s="8"/>
      <c r="F41" s="80"/>
    </row>
    <row r="42" spans="1:6">
      <c r="E42" s="8"/>
      <c r="F42" s="80"/>
    </row>
    <row r="43" spans="1:6">
      <c r="E43" s="8"/>
      <c r="F43" s="80"/>
    </row>
    <row r="44" spans="1:6">
      <c r="E44" s="8"/>
      <c r="F44" s="80"/>
    </row>
    <row r="45" spans="1:6">
      <c r="E45" s="8"/>
      <c r="F45" s="80"/>
    </row>
    <row r="46" spans="1:6">
      <c r="E46" s="8"/>
      <c r="F46" s="80"/>
    </row>
    <row r="47" spans="1:6">
      <c r="E47" s="8"/>
      <c r="F47" s="80"/>
    </row>
    <row r="48" spans="1:6">
      <c r="E48" s="8"/>
      <c r="F48" s="80"/>
    </row>
    <row r="49" spans="1:6">
      <c r="E49" s="8"/>
      <c r="F49" s="80"/>
    </row>
    <row r="50" spans="1:6">
      <c r="E50" s="8"/>
      <c r="F50" s="80"/>
    </row>
    <row r="51" spans="1:6">
      <c r="E51" s="8"/>
      <c r="F51" s="80"/>
    </row>
    <row r="52" spans="1:6">
      <c r="A52" s="29"/>
      <c r="E52" s="8"/>
      <c r="F52" s="80"/>
    </row>
    <row r="53" spans="1:6">
      <c r="A53" s="29"/>
      <c r="E53" s="8"/>
      <c r="F53" s="80"/>
    </row>
    <row r="54" spans="1:6">
      <c r="A54" s="29"/>
      <c r="E54" s="8"/>
      <c r="F54" s="80"/>
    </row>
    <row r="55" spans="1:6">
      <c r="A55" s="29"/>
      <c r="E55" s="8"/>
      <c r="F55" s="80"/>
    </row>
    <row r="56" spans="1:6">
      <c r="A56" s="29"/>
      <c r="E56" s="8"/>
      <c r="F56" s="80"/>
    </row>
    <row r="57" spans="1:6">
      <c r="A57" s="29"/>
      <c r="E57" s="8"/>
      <c r="F57" s="80"/>
    </row>
    <row r="58" spans="1:6">
      <c r="A58" s="29"/>
      <c r="E58" s="8"/>
      <c r="F58" s="80"/>
    </row>
    <row r="59" spans="1:6">
      <c r="A59" s="29"/>
      <c r="E59" s="8"/>
      <c r="F59" s="80"/>
    </row>
    <row r="60" spans="1:6">
      <c r="A60" s="29"/>
      <c r="E60" s="8"/>
      <c r="F60" s="80"/>
    </row>
    <row r="61" spans="1:6">
      <c r="A61" s="29"/>
      <c r="B61" s="31"/>
      <c r="E61" s="8"/>
      <c r="F61" s="80"/>
    </row>
    <row r="62" spans="1:6">
      <c r="A62" s="29"/>
      <c r="E62" s="8"/>
      <c r="F62" s="80"/>
    </row>
    <row r="63" spans="1:6">
      <c r="A63" s="32"/>
      <c r="E63" s="8"/>
      <c r="F63" s="80"/>
    </row>
    <row r="64" spans="1:6">
      <c r="A64" s="19"/>
      <c r="E64" s="8"/>
      <c r="F64" s="80"/>
    </row>
    <row r="65" spans="1:6">
      <c r="A65" s="19"/>
      <c r="E65" s="8"/>
      <c r="F65" s="80"/>
    </row>
    <row r="66" spans="1:6">
      <c r="A66" s="19"/>
      <c r="E66" s="8"/>
      <c r="F66" s="80"/>
    </row>
    <row r="67" spans="1:6">
      <c r="A67" s="19"/>
      <c r="E67" s="8"/>
      <c r="F67" s="80"/>
    </row>
    <row r="68" spans="1:6">
      <c r="A68" s="19"/>
      <c r="E68" s="8"/>
      <c r="F68" s="80"/>
    </row>
    <row r="69" spans="1:6">
      <c r="A69" s="19"/>
      <c r="E69" s="8"/>
      <c r="F69" s="80"/>
    </row>
    <row r="70" spans="1:6">
      <c r="A70" s="25"/>
      <c r="B70" s="25"/>
      <c r="E70" s="8"/>
      <c r="F70" s="80"/>
    </row>
    <row r="71" spans="1:6">
      <c r="A71" s="19"/>
      <c r="E71" s="8"/>
      <c r="F71" s="80"/>
    </row>
    <row r="72" spans="1:6">
      <c r="A72" s="19"/>
      <c r="E72" s="8"/>
      <c r="F72" s="80"/>
    </row>
    <row r="73" spans="1:6">
      <c r="A73" s="19"/>
      <c r="E73" s="8"/>
      <c r="F73" s="80"/>
    </row>
    <row r="74" spans="1:6">
      <c r="A74" s="19"/>
      <c r="E74" s="8"/>
    </row>
    <row r="75" spans="1:6">
      <c r="A75" s="19"/>
      <c r="E75" s="8"/>
    </row>
    <row r="76" spans="1:6">
      <c r="A76" s="19"/>
      <c r="E76" s="8"/>
    </row>
    <row r="77" spans="1:6">
      <c r="A77" s="19"/>
      <c r="E77" s="8"/>
    </row>
    <row r="78" spans="1:6">
      <c r="A78" s="19"/>
      <c r="E78" s="8"/>
    </row>
    <row r="79" spans="1:6">
      <c r="A79" s="33"/>
      <c r="E79" s="8"/>
    </row>
    <row r="80" spans="1:6">
      <c r="A80" s="19"/>
      <c r="E80" s="8"/>
    </row>
    <row r="81" spans="1:5">
      <c r="A81" s="19"/>
      <c r="E81" s="8"/>
    </row>
    <row r="82" spans="1:5">
      <c r="A82" s="19"/>
      <c r="E82" s="8"/>
    </row>
    <row r="83" spans="1:5">
      <c r="A83" s="19"/>
      <c r="E83" s="8"/>
    </row>
    <row r="84" spans="1:5">
      <c r="A84" s="19"/>
      <c r="E84" s="8"/>
    </row>
    <row r="85" spans="1:5">
      <c r="A85" s="19"/>
      <c r="E85" s="8"/>
    </row>
    <row r="86" spans="1:5">
      <c r="A86" s="19"/>
      <c r="E86" s="8"/>
    </row>
    <row r="87" spans="1:5">
      <c r="A87" s="19"/>
      <c r="E87" s="8"/>
    </row>
    <row r="88" spans="1:5">
      <c r="A88" s="19"/>
      <c r="E88" s="8"/>
    </row>
    <row r="89" spans="1:5">
      <c r="A89" s="19"/>
      <c r="E89" s="8"/>
    </row>
    <row r="90" spans="1:5">
      <c r="A90" s="19"/>
      <c r="E90" s="8"/>
    </row>
    <row r="91" spans="1:5">
      <c r="A91" s="19"/>
      <c r="E91" s="8"/>
    </row>
    <row r="92" spans="1:5">
      <c r="A92" s="19"/>
      <c r="E92" s="8"/>
    </row>
    <row r="93" spans="1:5">
      <c r="A93" s="19"/>
      <c r="E93" s="8"/>
    </row>
    <row r="94" spans="1:5">
      <c r="A94" s="19"/>
      <c r="E94" s="8"/>
    </row>
    <row r="95" spans="1:5">
      <c r="A95" s="19"/>
      <c r="E95" s="8"/>
    </row>
    <row r="96" spans="1:5">
      <c r="A96" s="19"/>
      <c r="E96" s="8"/>
    </row>
    <row r="97" spans="1:5">
      <c r="A97" s="19"/>
      <c r="E97" s="8"/>
    </row>
    <row r="98" spans="1:5">
      <c r="A98" s="34"/>
      <c r="E98" s="8"/>
    </row>
    <row r="99" spans="1:5">
      <c r="A99" s="19"/>
      <c r="E99" s="8"/>
    </row>
    <row r="100" spans="1:5">
      <c r="A100" s="19"/>
      <c r="E100" s="8"/>
    </row>
    <row r="101" spans="1:5">
      <c r="A101" s="19"/>
      <c r="E101" s="8"/>
    </row>
    <row r="102" spans="1:5">
      <c r="A102" s="19"/>
      <c r="E102" s="8"/>
    </row>
    <row r="103" spans="1:5">
      <c r="E103" s="8"/>
    </row>
    <row r="104" spans="1:5">
      <c r="E104" s="8"/>
    </row>
    <row r="105" spans="1:5">
      <c r="E105" s="8"/>
    </row>
    <row r="106" spans="1:5">
      <c r="E106" s="8"/>
    </row>
    <row r="107" spans="1:5">
      <c r="E107" s="8"/>
    </row>
    <row r="108" spans="1:5">
      <c r="E108" s="8"/>
    </row>
    <row r="109" spans="1:5">
      <c r="E109" s="8"/>
    </row>
    <row r="110" spans="1:5">
      <c r="E110" s="8"/>
    </row>
    <row r="111" spans="1:5">
      <c r="E111" s="8"/>
    </row>
    <row r="112" spans="1:5">
      <c r="E112" s="8"/>
    </row>
    <row r="113" spans="5:5">
      <c r="E113" s="8"/>
    </row>
    <row r="114" spans="5:5">
      <c r="E114" s="8"/>
    </row>
    <row r="115" spans="5:5">
      <c r="E115" s="8"/>
    </row>
    <row r="116" spans="5:5">
      <c r="E116" s="8"/>
    </row>
    <row r="117" spans="5:5">
      <c r="E117" s="8"/>
    </row>
    <row r="118" spans="5:5">
      <c r="E118" s="8"/>
    </row>
    <row r="119" spans="5:5">
      <c r="E119" s="8"/>
    </row>
    <row r="120" spans="5:5">
      <c r="E120" s="8"/>
    </row>
    <row r="121" spans="5:5">
      <c r="E121" s="8"/>
    </row>
    <row r="122" spans="5:5">
      <c r="E122" s="8"/>
    </row>
    <row r="123" spans="5:5">
      <c r="E123" s="8"/>
    </row>
    <row r="124" spans="5:5">
      <c r="E124" s="8"/>
    </row>
    <row r="125" spans="5:5">
      <c r="E125" s="8"/>
    </row>
    <row r="126" spans="5:5">
      <c r="E126" s="8"/>
    </row>
  </sheetData>
  <pageMargins left="0.7" right="0.7" top="0.75" bottom="0.75" header="0.3" footer="0.3"/>
  <pageSetup paperSize="9" scale="63" orientation="portrait" r:id="rId1"/>
  <colBreaks count="1" manualBreakCount="1">
    <brk id="6" max="6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G30" sqref="G30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96.57031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10"/>
      <c r="F1" s="9"/>
      <c r="G1" s="10"/>
    </row>
    <row r="2" spans="1:7">
      <c r="A2" s="13"/>
      <c r="B2" s="13"/>
      <c r="C2" s="13"/>
      <c r="D2" s="13"/>
      <c r="E2" s="13"/>
      <c r="F2" s="13"/>
      <c r="G2" s="13"/>
    </row>
    <row r="3" spans="1:7">
      <c r="A3" s="13" t="s">
        <v>43</v>
      </c>
      <c r="B3" s="13"/>
      <c r="C3" s="13"/>
      <c r="D3" s="13"/>
      <c r="E3" s="13"/>
      <c r="F3" s="13"/>
      <c r="G3" s="13"/>
    </row>
    <row r="4" spans="1:7">
      <c r="A4" s="13"/>
      <c r="B4" s="13"/>
      <c r="C4" s="13"/>
      <c r="D4" s="13"/>
      <c r="E4" s="13"/>
      <c r="F4" s="13"/>
      <c r="G4" s="13"/>
    </row>
    <row r="5" spans="1:7" s="42" customFormat="1">
      <c r="A5" s="42" t="s">
        <v>48</v>
      </c>
    </row>
    <row r="6" spans="1:7" s="42" customFormat="1"/>
    <row r="7" spans="1:7" ht="33">
      <c r="A7" s="49" t="s">
        <v>1</v>
      </c>
      <c r="B7" s="49" t="s">
        <v>2</v>
      </c>
      <c r="C7" s="49" t="s">
        <v>3</v>
      </c>
      <c r="D7" s="14" t="s">
        <v>6</v>
      </c>
      <c r="E7" s="14" t="s">
        <v>7</v>
      </c>
      <c r="F7" s="55" t="s">
        <v>4</v>
      </c>
      <c r="G7" s="56" t="s">
        <v>5</v>
      </c>
    </row>
    <row r="8" spans="1:7" s="57" customFormat="1" ht="46.5" customHeight="1">
      <c r="A8" s="44">
        <v>1</v>
      </c>
      <c r="B8" s="44">
        <v>1763</v>
      </c>
      <c r="C8" s="58">
        <v>43620</v>
      </c>
      <c r="D8" s="44" t="s">
        <v>8</v>
      </c>
      <c r="E8" s="44" t="s">
        <v>9</v>
      </c>
      <c r="F8" s="59">
        <v>700000</v>
      </c>
      <c r="G8" s="60" t="s">
        <v>51</v>
      </c>
    </row>
    <row r="9" spans="1:7" s="57" customFormat="1" ht="52.5" customHeight="1">
      <c r="A9" s="44">
        <f>1+A8</f>
        <v>2</v>
      </c>
      <c r="B9" s="44">
        <v>1764</v>
      </c>
      <c r="C9" s="58">
        <v>43620</v>
      </c>
      <c r="D9" s="44" t="s">
        <v>10</v>
      </c>
      <c r="E9" s="44" t="s">
        <v>9</v>
      </c>
      <c r="F9" s="59">
        <v>96409451</v>
      </c>
      <c r="G9" s="60" t="s">
        <v>52</v>
      </c>
    </row>
    <row r="10" spans="1:7" ht="72" customHeight="1">
      <c r="A10" s="44">
        <f t="shared" ref="A10:A22" si="0">1+A9</f>
        <v>3</v>
      </c>
      <c r="B10" s="44">
        <v>1765</v>
      </c>
      <c r="C10" s="58">
        <v>43620</v>
      </c>
      <c r="D10" s="44" t="s">
        <v>11</v>
      </c>
      <c r="E10" s="44" t="s">
        <v>9</v>
      </c>
      <c r="F10" s="59">
        <v>554488</v>
      </c>
      <c r="G10" s="60" t="s">
        <v>59</v>
      </c>
    </row>
    <row r="11" spans="1:7" ht="81" customHeight="1">
      <c r="A11" s="44">
        <f t="shared" si="0"/>
        <v>4</v>
      </c>
      <c r="B11" s="44">
        <v>1878</v>
      </c>
      <c r="C11" s="58">
        <v>43622</v>
      </c>
      <c r="D11" s="44" t="s">
        <v>10</v>
      </c>
      <c r="E11" s="44" t="s">
        <v>9</v>
      </c>
      <c r="F11" s="59">
        <v>11648</v>
      </c>
      <c r="G11" s="60" t="s">
        <v>53</v>
      </c>
    </row>
    <row r="12" spans="1:7" ht="66.75" customHeight="1">
      <c r="A12" s="44">
        <f t="shared" si="0"/>
        <v>5</v>
      </c>
      <c r="B12" s="44">
        <v>1859</v>
      </c>
      <c r="C12" s="58">
        <v>43623</v>
      </c>
      <c r="D12" s="44" t="s">
        <v>11</v>
      </c>
      <c r="E12" s="44" t="s">
        <v>12</v>
      </c>
      <c r="F12" s="59">
        <v>7407</v>
      </c>
      <c r="G12" s="60" t="s">
        <v>61</v>
      </c>
    </row>
    <row r="13" spans="1:7" ht="68.25" customHeight="1">
      <c r="A13" s="44">
        <f t="shared" si="0"/>
        <v>6</v>
      </c>
      <c r="B13" s="44">
        <v>1860</v>
      </c>
      <c r="C13" s="58">
        <v>43623</v>
      </c>
      <c r="D13" s="44" t="s">
        <v>11</v>
      </c>
      <c r="E13" s="44" t="s">
        <v>12</v>
      </c>
      <c r="F13" s="59">
        <v>650</v>
      </c>
      <c r="G13" s="60" t="s">
        <v>60</v>
      </c>
    </row>
    <row r="14" spans="1:7" ht="68.25" customHeight="1">
      <c r="A14" s="44">
        <f t="shared" si="0"/>
        <v>7</v>
      </c>
      <c r="B14" s="44">
        <v>1861</v>
      </c>
      <c r="C14" s="58">
        <v>43623</v>
      </c>
      <c r="D14" s="44" t="s">
        <v>11</v>
      </c>
      <c r="E14" s="44" t="s">
        <v>12</v>
      </c>
      <c r="F14" s="59">
        <v>3790</v>
      </c>
      <c r="G14" s="60" t="s">
        <v>61</v>
      </c>
    </row>
    <row r="15" spans="1:7" ht="81" customHeight="1">
      <c r="A15" s="44">
        <f t="shared" si="0"/>
        <v>8</v>
      </c>
      <c r="B15" s="44">
        <v>1858</v>
      </c>
      <c r="C15" s="58">
        <v>43623</v>
      </c>
      <c r="D15" s="44" t="s">
        <v>11</v>
      </c>
      <c r="E15" s="44" t="s">
        <v>12</v>
      </c>
      <c r="F15" s="59">
        <v>650</v>
      </c>
      <c r="G15" s="60" t="s">
        <v>60</v>
      </c>
    </row>
    <row r="16" spans="1:7" ht="81" customHeight="1">
      <c r="A16" s="44">
        <f t="shared" si="0"/>
        <v>9</v>
      </c>
      <c r="B16" s="44">
        <v>1940</v>
      </c>
      <c r="C16" s="58">
        <v>43630</v>
      </c>
      <c r="D16" s="44" t="s">
        <v>57</v>
      </c>
      <c r="E16" s="44" t="s">
        <v>9</v>
      </c>
      <c r="F16" s="59">
        <v>83181</v>
      </c>
      <c r="G16" s="60" t="s">
        <v>58</v>
      </c>
    </row>
    <row r="17" spans="1:7" ht="67.5" customHeight="1">
      <c r="A17" s="44">
        <f t="shared" si="0"/>
        <v>10</v>
      </c>
      <c r="B17" s="44">
        <v>1982</v>
      </c>
      <c r="C17" s="58">
        <v>43637</v>
      </c>
      <c r="D17" s="44" t="s">
        <v>10</v>
      </c>
      <c r="E17" s="44" t="s">
        <v>9</v>
      </c>
      <c r="F17" s="59">
        <v>1019297</v>
      </c>
      <c r="G17" s="60" t="s">
        <v>54</v>
      </c>
    </row>
    <row r="18" spans="1:7" ht="54" customHeight="1">
      <c r="A18" s="44">
        <f t="shared" si="0"/>
        <v>11</v>
      </c>
      <c r="B18" s="44">
        <v>1983</v>
      </c>
      <c r="C18" s="58">
        <v>43637</v>
      </c>
      <c r="D18" s="44" t="s">
        <v>10</v>
      </c>
      <c r="E18" s="44" t="s">
        <v>9</v>
      </c>
      <c r="F18" s="59">
        <v>6297460</v>
      </c>
      <c r="G18" s="60" t="s">
        <v>55</v>
      </c>
    </row>
    <row r="19" spans="1:7" ht="54" customHeight="1">
      <c r="A19" s="44">
        <f t="shared" si="0"/>
        <v>12</v>
      </c>
      <c r="B19" s="44">
        <v>1995</v>
      </c>
      <c r="C19" s="58">
        <v>43640</v>
      </c>
      <c r="D19" s="44" t="s">
        <v>57</v>
      </c>
      <c r="E19" s="44" t="s">
        <v>9</v>
      </c>
      <c r="F19" s="59">
        <v>6188</v>
      </c>
      <c r="G19" s="60" t="s">
        <v>58</v>
      </c>
    </row>
    <row r="20" spans="1:7" ht="82.5" customHeight="1">
      <c r="A20" s="44">
        <f t="shared" si="0"/>
        <v>13</v>
      </c>
      <c r="B20" s="44">
        <v>1997</v>
      </c>
      <c r="C20" s="58">
        <v>43640</v>
      </c>
      <c r="D20" s="44" t="s">
        <v>32</v>
      </c>
      <c r="E20" s="44" t="s">
        <v>9</v>
      </c>
      <c r="F20" s="59">
        <v>2421</v>
      </c>
      <c r="G20" s="60" t="s">
        <v>62</v>
      </c>
    </row>
    <row r="21" spans="1:7" ht="54" customHeight="1">
      <c r="A21" s="44">
        <f t="shared" si="0"/>
        <v>14</v>
      </c>
      <c r="B21" s="44">
        <v>2044</v>
      </c>
      <c r="C21" s="58">
        <v>43644</v>
      </c>
      <c r="D21" s="44" t="s">
        <v>57</v>
      </c>
      <c r="E21" s="44" t="s">
        <v>9</v>
      </c>
      <c r="F21" s="59">
        <v>96390</v>
      </c>
      <c r="G21" s="60" t="s">
        <v>58</v>
      </c>
    </row>
    <row r="22" spans="1:7" ht="84.75" customHeight="1">
      <c r="A22" s="44">
        <f t="shared" si="0"/>
        <v>15</v>
      </c>
      <c r="B22" s="44">
        <v>1900</v>
      </c>
      <c r="C22" s="58" t="s">
        <v>56</v>
      </c>
      <c r="D22" s="44" t="s">
        <v>57</v>
      </c>
      <c r="E22" s="44" t="s">
        <v>9</v>
      </c>
      <c r="F22" s="59">
        <v>224637</v>
      </c>
      <c r="G22" s="60" t="s">
        <v>58</v>
      </c>
    </row>
    <row r="23" spans="1:7" s="2" customFormat="1">
      <c r="A23" s="11"/>
      <c r="B23" s="50"/>
      <c r="C23" s="50"/>
      <c r="D23" s="50"/>
      <c r="E23" s="88" t="s">
        <v>28</v>
      </c>
      <c r="F23" s="61">
        <f>SUM(F8:F22)</f>
        <v>105417658</v>
      </c>
      <c r="G23" s="12"/>
    </row>
    <row r="26" spans="1:7">
      <c r="E26" s="3"/>
      <c r="F26" s="3"/>
    </row>
    <row r="27" spans="1:7">
      <c r="E27" s="3"/>
      <c r="F27" s="3"/>
    </row>
    <row r="28" spans="1:7">
      <c r="E28" s="3"/>
      <c r="F28" s="3"/>
    </row>
    <row r="29" spans="1:7">
      <c r="E29" s="3"/>
      <c r="F29" s="3"/>
    </row>
    <row r="30" spans="1:7">
      <c r="E30" s="3"/>
      <c r="F30" s="3"/>
    </row>
    <row r="31" spans="1:7">
      <c r="F31" s="3"/>
    </row>
    <row r="32" spans="1:7">
      <c r="F32" s="3"/>
    </row>
    <row r="33" spans="6:6">
      <c r="F33" s="3"/>
    </row>
    <row r="38" spans="6:6">
      <c r="F38" s="3"/>
    </row>
  </sheetData>
  <sortState ref="A8:G22">
    <sortCondition ref="C8:C22"/>
  </sortState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9" sqref="F29"/>
    </sheetView>
  </sheetViews>
  <sheetFormatPr defaultRowHeight="15"/>
  <cols>
    <col min="2" max="2" width="12.42578125" customWidth="1"/>
    <col min="3" max="3" width="13.28515625" customWidth="1"/>
    <col min="4" max="4" width="56.140625" customWidth="1"/>
    <col min="5" max="5" width="32.5703125" customWidth="1"/>
    <col min="6" max="6" width="16.28515625" customWidth="1"/>
  </cols>
  <sheetData>
    <row r="1" spans="1:6" s="119" customFormat="1" ht="16.5">
      <c r="A1" s="73" t="s">
        <v>282</v>
      </c>
      <c r="B1" s="73"/>
      <c r="C1" s="73"/>
      <c r="D1" s="73"/>
      <c r="E1" s="73"/>
      <c r="F1" s="73"/>
    </row>
    <row r="2" spans="1:6" s="119" customFormat="1" ht="16.5">
      <c r="A2" s="73" t="s">
        <v>16</v>
      </c>
      <c r="B2" s="73"/>
      <c r="C2" s="73"/>
      <c r="D2" s="73"/>
      <c r="E2" s="73"/>
      <c r="F2" s="73"/>
    </row>
    <row r="3" spans="1:6" s="119" customFormat="1" ht="16.5">
      <c r="A3" s="73" t="s">
        <v>283</v>
      </c>
      <c r="B3" s="73"/>
      <c r="C3" s="73"/>
      <c r="D3" s="73"/>
      <c r="E3" s="73"/>
      <c r="F3" s="73"/>
    </row>
    <row r="4" spans="1:6" ht="16.5">
      <c r="A4" s="8"/>
      <c r="B4" s="8"/>
      <c r="C4" s="8"/>
      <c r="D4" s="8"/>
      <c r="E4" s="8"/>
      <c r="F4" s="8"/>
    </row>
    <row r="5" spans="1:6" ht="16.5">
      <c r="A5" s="8"/>
      <c r="B5" s="8"/>
      <c r="C5" s="8"/>
      <c r="D5" s="8" t="s">
        <v>374</v>
      </c>
      <c r="E5" s="8"/>
      <c r="F5" s="8"/>
    </row>
    <row r="6" spans="1:6" ht="16.5">
      <c r="A6" s="8"/>
      <c r="B6" s="8"/>
      <c r="C6" s="8"/>
      <c r="D6" s="8"/>
      <c r="E6" s="8"/>
      <c r="F6" s="8"/>
    </row>
    <row r="8" spans="1:6" ht="16.5">
      <c r="A8" s="68" t="s">
        <v>1</v>
      </c>
      <c r="B8" s="68" t="s">
        <v>17</v>
      </c>
      <c r="C8" s="68" t="s">
        <v>18</v>
      </c>
      <c r="D8" s="68" t="s">
        <v>19</v>
      </c>
      <c r="E8" s="68" t="s">
        <v>20</v>
      </c>
      <c r="F8" s="68" t="s">
        <v>21</v>
      </c>
    </row>
    <row r="9" spans="1:6" s="123" customFormat="1" ht="126.75" customHeight="1">
      <c r="A9" s="69">
        <v>1</v>
      </c>
      <c r="B9" s="58">
        <v>43628</v>
      </c>
      <c r="C9" s="120">
        <v>1901</v>
      </c>
      <c r="D9" s="121" t="s">
        <v>372</v>
      </c>
      <c r="E9" s="121" t="s">
        <v>373</v>
      </c>
      <c r="F9" s="122">
        <v>206140</v>
      </c>
    </row>
    <row r="10" spans="1:6" s="119" customFormat="1" ht="16.5">
      <c r="A10" s="124"/>
      <c r="B10" s="124" t="s">
        <v>285</v>
      </c>
      <c r="C10" s="124"/>
      <c r="D10" s="125" t="s">
        <v>28</v>
      </c>
      <c r="E10" s="125"/>
      <c r="F10" s="126">
        <f>SUM(F9:F9)</f>
        <v>206140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D18" sqref="D18"/>
    </sheetView>
  </sheetViews>
  <sheetFormatPr defaultColWidth="9.140625" defaultRowHeight="16.5"/>
  <cols>
    <col min="1" max="1" width="10.85546875" style="48" customWidth="1"/>
    <col min="2" max="2" width="14.85546875" style="53" customWidth="1"/>
    <col min="3" max="3" width="92.5703125" style="54" customWidth="1"/>
    <col min="4" max="4" width="29.7109375" style="54" customWidth="1"/>
    <col min="5" max="5" width="16.5703125" style="51" customWidth="1"/>
    <col min="6" max="16384" width="9.140625" style="41"/>
  </cols>
  <sheetData>
    <row r="1" spans="1:5">
      <c r="A1" s="52" t="s">
        <v>35</v>
      </c>
    </row>
    <row r="2" spans="1:5">
      <c r="A2" s="52" t="s">
        <v>16</v>
      </c>
    </row>
    <row r="3" spans="1:5">
      <c r="A3" s="52" t="s">
        <v>36</v>
      </c>
    </row>
    <row r="4" spans="1:5">
      <c r="A4" s="52" t="s">
        <v>44</v>
      </c>
    </row>
    <row r="5" spans="1:5">
      <c r="A5" s="52"/>
    </row>
    <row r="6" spans="1:5">
      <c r="A6" s="52"/>
      <c r="C6" s="102" t="s">
        <v>286</v>
      </c>
    </row>
    <row r="7" spans="1:5" s="94" customFormat="1">
      <c r="A7" s="90" t="s">
        <v>18</v>
      </c>
      <c r="B7" s="91" t="s">
        <v>17</v>
      </c>
      <c r="C7" s="92" t="s">
        <v>19</v>
      </c>
      <c r="D7" s="70" t="s">
        <v>20</v>
      </c>
      <c r="E7" s="93" t="s">
        <v>21</v>
      </c>
    </row>
    <row r="8" spans="1:5" s="108" customFormat="1" ht="33">
      <c r="A8" s="109">
        <v>2022</v>
      </c>
      <c r="B8" s="110">
        <v>43643</v>
      </c>
      <c r="C8" s="111" t="s">
        <v>288</v>
      </c>
      <c r="D8" s="112" t="s">
        <v>284</v>
      </c>
      <c r="E8" s="96">
        <v>0.9</v>
      </c>
    </row>
    <row r="9" spans="1:5" s="108" customFormat="1" ht="33">
      <c r="A9" s="109">
        <v>2025</v>
      </c>
      <c r="B9" s="110">
        <v>43643</v>
      </c>
      <c r="C9" s="111" t="s">
        <v>287</v>
      </c>
      <c r="D9" s="112" t="s">
        <v>284</v>
      </c>
      <c r="E9" s="96">
        <v>0.9</v>
      </c>
    </row>
    <row r="10" spans="1:5" s="94" customFormat="1">
      <c r="A10" s="90"/>
      <c r="B10" s="95"/>
      <c r="C10" s="70" t="s">
        <v>28</v>
      </c>
      <c r="D10" s="70"/>
      <c r="E10" s="71">
        <f>SUM(E8:E9)</f>
        <v>1.8</v>
      </c>
    </row>
  </sheetData>
  <sortState ref="A8:E57">
    <sortCondition ref="B8:B57"/>
  </sortState>
  <pageMargins left="0.7" right="0.7" top="0.75" bottom="0.75" header="0.3" footer="0.3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3" workbookViewId="0">
      <selection activeCell="H49" sqref="H48:H49"/>
    </sheetView>
  </sheetViews>
  <sheetFormatPr defaultRowHeight="15"/>
  <cols>
    <col min="6" max="6" width="19.28515625" customWidth="1"/>
    <col min="7" max="7" width="48.140625" customWidth="1"/>
  </cols>
  <sheetData>
    <row r="1" spans="1:7" ht="16.5">
      <c r="A1" s="165" t="s">
        <v>375</v>
      </c>
      <c r="B1" s="166"/>
      <c r="C1" s="167"/>
      <c r="D1" s="167"/>
      <c r="E1" s="168"/>
      <c r="F1" s="169"/>
      <c r="G1" s="169"/>
    </row>
    <row r="2" spans="1:7">
      <c r="A2" s="170" t="s">
        <v>376</v>
      </c>
      <c r="B2" s="166"/>
      <c r="C2" s="167"/>
      <c r="D2" s="167"/>
      <c r="E2" s="168"/>
      <c r="F2" s="169"/>
      <c r="G2" s="169"/>
    </row>
    <row r="3" spans="1:7">
      <c r="A3" s="170"/>
      <c r="B3" s="166"/>
      <c r="C3" s="167"/>
      <c r="D3" s="167"/>
      <c r="E3" s="168"/>
      <c r="F3" s="169"/>
      <c r="G3" s="169"/>
    </row>
    <row r="4" spans="1:7">
      <c r="A4" s="170"/>
      <c r="B4" s="166"/>
      <c r="C4" s="167"/>
      <c r="D4" s="167"/>
      <c r="E4" s="168"/>
      <c r="F4" s="169"/>
      <c r="G4" s="169"/>
    </row>
    <row r="5" spans="1:7">
      <c r="A5" s="170"/>
      <c r="B5" s="166"/>
      <c r="C5" s="167"/>
      <c r="D5" s="167"/>
      <c r="E5" s="168"/>
      <c r="F5" s="169"/>
      <c r="G5" s="169"/>
    </row>
    <row r="6" spans="1:7">
      <c r="A6" s="171" t="s">
        <v>377</v>
      </c>
      <c r="B6" s="172"/>
      <c r="C6" s="172"/>
      <c r="D6" s="172"/>
      <c r="E6" s="172"/>
      <c r="F6" s="172"/>
      <c r="G6" s="172"/>
    </row>
    <row r="7" spans="1:7">
      <c r="A7" s="173"/>
      <c r="B7" s="174"/>
      <c r="C7" s="174"/>
      <c r="D7" s="174"/>
      <c r="E7" s="174"/>
      <c r="F7" s="174"/>
      <c r="G7" s="174"/>
    </row>
    <row r="8" spans="1:7">
      <c r="A8" s="170"/>
      <c r="B8" s="166"/>
      <c r="C8" s="167"/>
      <c r="D8" s="167"/>
      <c r="E8" s="168"/>
      <c r="F8" s="169"/>
      <c r="G8" s="169"/>
    </row>
    <row r="9" spans="1:7">
      <c r="A9" s="170" t="s">
        <v>378</v>
      </c>
      <c r="B9" s="166"/>
      <c r="C9" s="167"/>
      <c r="D9" s="167"/>
      <c r="E9" s="168"/>
      <c r="F9" s="169"/>
      <c r="G9" s="169"/>
    </row>
    <row r="10" spans="1:7">
      <c r="A10" s="170" t="s">
        <v>379</v>
      </c>
      <c r="B10" s="166"/>
      <c r="C10" s="167"/>
      <c r="D10" s="167"/>
      <c r="E10" s="168"/>
      <c r="F10" s="169"/>
      <c r="G10" s="169"/>
    </row>
    <row r="11" spans="1:7">
      <c r="A11" s="175"/>
      <c r="B11" s="176"/>
      <c r="C11" s="177"/>
      <c r="D11" s="175"/>
      <c r="E11" s="175"/>
      <c r="F11" s="178"/>
      <c r="G11" s="179"/>
    </row>
    <row r="12" spans="1:7" ht="45">
      <c r="A12" s="180" t="s">
        <v>380</v>
      </c>
      <c r="B12" s="180" t="s">
        <v>381</v>
      </c>
      <c r="C12" s="180" t="s">
        <v>3</v>
      </c>
      <c r="D12" s="180" t="s">
        <v>6</v>
      </c>
      <c r="E12" s="180" t="s">
        <v>382</v>
      </c>
      <c r="F12" s="181" t="s">
        <v>4</v>
      </c>
      <c r="G12" s="180" t="s">
        <v>383</v>
      </c>
    </row>
    <row r="13" spans="1:7" ht="27.75" customHeight="1">
      <c r="A13" s="182">
        <v>1</v>
      </c>
      <c r="B13" s="183">
        <v>120</v>
      </c>
      <c r="C13" s="184">
        <v>43619</v>
      </c>
      <c r="D13" s="182" t="s">
        <v>384</v>
      </c>
      <c r="E13" s="182">
        <v>65</v>
      </c>
      <c r="F13" s="185">
        <v>133.22999999999999</v>
      </c>
      <c r="G13" s="186" t="s">
        <v>385</v>
      </c>
    </row>
    <row r="14" spans="1:7" ht="24" customHeight="1">
      <c r="A14" s="182">
        <v>2</v>
      </c>
      <c r="B14" s="187">
        <v>122</v>
      </c>
      <c r="C14" s="184"/>
      <c r="D14" s="182"/>
      <c r="E14" s="182"/>
      <c r="F14" s="188">
        <f>2450.69*1</f>
        <v>2450.69</v>
      </c>
      <c r="G14" s="186" t="s">
        <v>386</v>
      </c>
    </row>
    <row r="15" spans="1:7" ht="27" customHeight="1">
      <c r="A15" s="182">
        <v>3</v>
      </c>
      <c r="B15" s="187">
        <v>123</v>
      </c>
      <c r="C15" s="184">
        <v>43621</v>
      </c>
      <c r="D15" s="182" t="s">
        <v>384</v>
      </c>
      <c r="E15" s="182">
        <v>65</v>
      </c>
      <c r="F15" s="188">
        <f>2394.16*1</f>
        <v>2394.16</v>
      </c>
      <c r="G15" s="186" t="s">
        <v>387</v>
      </c>
    </row>
    <row r="16" spans="1:7" ht="35.25" customHeight="1">
      <c r="A16" s="182">
        <v>4</v>
      </c>
      <c r="B16" s="187">
        <v>124</v>
      </c>
      <c r="C16" s="184">
        <v>43621</v>
      </c>
      <c r="D16" s="182" t="s">
        <v>384</v>
      </c>
      <c r="E16" s="182">
        <v>65</v>
      </c>
      <c r="F16" s="189">
        <v>49474</v>
      </c>
      <c r="G16" s="186" t="s">
        <v>388</v>
      </c>
    </row>
    <row r="17" spans="1:7" ht="24.75" customHeight="1">
      <c r="A17" s="182">
        <v>5</v>
      </c>
      <c r="B17" s="187">
        <v>125</v>
      </c>
      <c r="C17" s="184">
        <v>43623</v>
      </c>
      <c r="D17" s="182" t="s">
        <v>384</v>
      </c>
      <c r="E17" s="182">
        <v>65</v>
      </c>
      <c r="F17" s="185">
        <v>2682</v>
      </c>
      <c r="G17" s="186" t="s">
        <v>389</v>
      </c>
    </row>
    <row r="18" spans="1:7" ht="48">
      <c r="A18" s="182">
        <v>6</v>
      </c>
      <c r="B18" s="190" t="s">
        <v>390</v>
      </c>
      <c r="C18" s="191">
        <v>43258</v>
      </c>
      <c r="D18" s="182" t="s">
        <v>384</v>
      </c>
      <c r="E18" s="182">
        <v>65</v>
      </c>
      <c r="F18" s="185">
        <v>69739</v>
      </c>
      <c r="G18" s="186" t="s">
        <v>391</v>
      </c>
    </row>
    <row r="19" spans="1:7" ht="24.75" customHeight="1">
      <c r="A19" s="182">
        <v>7</v>
      </c>
      <c r="B19" s="190" t="s">
        <v>392</v>
      </c>
      <c r="C19" s="184">
        <v>43627</v>
      </c>
      <c r="D19" s="182" t="s">
        <v>384</v>
      </c>
      <c r="E19" s="182">
        <v>65</v>
      </c>
      <c r="F19" s="185">
        <v>100</v>
      </c>
      <c r="G19" s="186" t="s">
        <v>393</v>
      </c>
    </row>
    <row r="20" spans="1:7" ht="44.25" customHeight="1">
      <c r="A20" s="182">
        <v>8</v>
      </c>
      <c r="B20" s="190" t="s">
        <v>394</v>
      </c>
      <c r="C20" s="184">
        <v>43627</v>
      </c>
      <c r="D20" s="182" t="s">
        <v>384</v>
      </c>
      <c r="E20" s="182">
        <v>65</v>
      </c>
      <c r="F20" s="185">
        <v>7187.9</v>
      </c>
      <c r="G20" s="186" t="s">
        <v>395</v>
      </c>
    </row>
    <row r="21" spans="1:7" ht="44.25" customHeight="1">
      <c r="A21" s="182">
        <v>9</v>
      </c>
      <c r="B21" s="190" t="s">
        <v>396</v>
      </c>
      <c r="C21" s="184">
        <v>43628</v>
      </c>
      <c r="D21" s="182" t="s">
        <v>384</v>
      </c>
      <c r="E21" s="182">
        <v>65</v>
      </c>
      <c r="F21" s="185">
        <v>279.64999999999998</v>
      </c>
      <c r="G21" s="186" t="s">
        <v>397</v>
      </c>
    </row>
    <row r="22" spans="1:7" ht="39.75" customHeight="1">
      <c r="A22" s="182">
        <v>10</v>
      </c>
      <c r="B22" s="190" t="s">
        <v>398</v>
      </c>
      <c r="C22" s="184">
        <v>43628</v>
      </c>
      <c r="D22" s="182" t="s">
        <v>384</v>
      </c>
      <c r="E22" s="182">
        <v>65</v>
      </c>
      <c r="F22" s="185">
        <v>7649.73</v>
      </c>
      <c r="G22" s="186" t="s">
        <v>399</v>
      </c>
    </row>
    <row r="23" spans="1:7" ht="39.75" customHeight="1">
      <c r="A23" s="182">
        <v>11</v>
      </c>
      <c r="B23" s="190" t="s">
        <v>400</v>
      </c>
      <c r="C23" s="184">
        <v>43630</v>
      </c>
      <c r="D23" s="182" t="s">
        <v>384</v>
      </c>
      <c r="E23" s="182">
        <v>65</v>
      </c>
      <c r="F23" s="185">
        <v>38675</v>
      </c>
      <c r="G23" s="186" t="s">
        <v>401</v>
      </c>
    </row>
    <row r="24" spans="1:7" ht="33" customHeight="1">
      <c r="A24" s="182">
        <v>12</v>
      </c>
      <c r="B24" s="190" t="s">
        <v>402</v>
      </c>
      <c r="C24" s="184">
        <v>43634</v>
      </c>
      <c r="D24" s="182" t="s">
        <v>384</v>
      </c>
      <c r="E24" s="182">
        <v>65</v>
      </c>
      <c r="F24" s="185">
        <v>9720</v>
      </c>
      <c r="G24" s="186" t="s">
        <v>403</v>
      </c>
    </row>
    <row r="25" spans="1:7" ht="20.25" customHeight="1">
      <c r="A25" s="182">
        <v>13</v>
      </c>
      <c r="B25" s="190" t="s">
        <v>404</v>
      </c>
      <c r="C25" s="184">
        <v>43634</v>
      </c>
      <c r="D25" s="182" t="s">
        <v>384</v>
      </c>
      <c r="E25" s="182">
        <v>65</v>
      </c>
      <c r="F25" s="185">
        <v>12000</v>
      </c>
      <c r="G25" s="186" t="s">
        <v>405</v>
      </c>
    </row>
    <row r="26" spans="1:7" ht="19.5" customHeight="1">
      <c r="A26" s="182">
        <v>14</v>
      </c>
      <c r="B26" s="190" t="s">
        <v>406</v>
      </c>
      <c r="C26" s="184">
        <v>43636</v>
      </c>
      <c r="D26" s="182" t="s">
        <v>384</v>
      </c>
      <c r="E26" s="182">
        <v>65</v>
      </c>
      <c r="F26" s="185">
        <v>112452</v>
      </c>
      <c r="G26" s="186" t="s">
        <v>407</v>
      </c>
    </row>
    <row r="27" spans="1:7" ht="30.75" customHeight="1">
      <c r="A27" s="182">
        <v>15</v>
      </c>
      <c r="B27" s="190" t="s">
        <v>408</v>
      </c>
      <c r="C27" s="184">
        <v>43641</v>
      </c>
      <c r="D27" s="182" t="s">
        <v>384</v>
      </c>
      <c r="E27" s="182">
        <v>65</v>
      </c>
      <c r="F27" s="185">
        <v>1950745</v>
      </c>
      <c r="G27" s="186" t="s">
        <v>407</v>
      </c>
    </row>
    <row r="28" spans="1:7" ht="26.25" customHeight="1">
      <c r="A28" s="182">
        <v>16</v>
      </c>
      <c r="B28" s="190" t="s">
        <v>409</v>
      </c>
      <c r="C28" s="184">
        <v>43644</v>
      </c>
      <c r="D28" s="182" t="s">
        <v>384</v>
      </c>
      <c r="E28" s="182">
        <v>65</v>
      </c>
      <c r="F28" s="185">
        <v>20</v>
      </c>
      <c r="G28" s="186" t="s">
        <v>410</v>
      </c>
    </row>
    <row r="29" spans="1:7" ht="25.5" customHeight="1">
      <c r="A29" s="182">
        <v>17</v>
      </c>
      <c r="B29" s="190" t="s">
        <v>411</v>
      </c>
      <c r="C29" s="184">
        <v>43644</v>
      </c>
      <c r="D29" s="182" t="s">
        <v>384</v>
      </c>
      <c r="E29" s="182">
        <v>65</v>
      </c>
      <c r="F29" s="185">
        <v>20</v>
      </c>
      <c r="G29" s="186" t="s">
        <v>412</v>
      </c>
    </row>
    <row r="30" spans="1:7" ht="26.25" customHeight="1">
      <c r="A30" s="182">
        <v>18</v>
      </c>
      <c r="B30" s="190" t="s">
        <v>413</v>
      </c>
      <c r="C30" s="184">
        <v>43644</v>
      </c>
      <c r="D30" s="182" t="s">
        <v>384</v>
      </c>
      <c r="E30" s="182">
        <v>65</v>
      </c>
      <c r="F30" s="185">
        <v>397</v>
      </c>
      <c r="G30" s="186" t="s">
        <v>414</v>
      </c>
    </row>
    <row r="31" spans="1:7">
      <c r="A31" s="192" t="s">
        <v>285</v>
      </c>
      <c r="B31" s="192"/>
      <c r="C31" s="192"/>
      <c r="D31" s="192"/>
      <c r="E31" s="192"/>
      <c r="F31" s="193">
        <f>SUM(F13:F30)</f>
        <v>2266119.36</v>
      </c>
      <c r="G31" s="194"/>
    </row>
    <row r="32" spans="1:7">
      <c r="A32" s="195"/>
      <c r="B32" s="195"/>
      <c r="C32" s="195"/>
      <c r="D32" s="195"/>
      <c r="E32" s="195"/>
      <c r="F32" s="195"/>
      <c r="G32" s="195"/>
    </row>
    <row r="33" spans="1:7">
      <c r="A33" s="195"/>
      <c r="B33" s="195"/>
      <c r="C33" s="195"/>
      <c r="D33" s="195"/>
      <c r="E33" s="195"/>
      <c r="F33" s="195"/>
      <c r="G33" s="195"/>
    </row>
    <row r="34" spans="1:7">
      <c r="A34" s="195"/>
      <c r="B34" s="195"/>
      <c r="C34" s="195"/>
      <c r="D34" s="195"/>
      <c r="E34" s="195"/>
      <c r="F34" s="195"/>
      <c r="G34" s="195"/>
    </row>
    <row r="35" spans="1:7">
      <c r="A35" s="170" t="s">
        <v>378</v>
      </c>
      <c r="B35" s="195"/>
      <c r="C35" s="195"/>
      <c r="D35" s="195"/>
      <c r="E35" s="195"/>
      <c r="F35" s="195"/>
      <c r="G35" s="195"/>
    </row>
    <row r="36" spans="1:7">
      <c r="A36" s="170" t="s">
        <v>415</v>
      </c>
      <c r="B36" s="195"/>
      <c r="C36" s="195"/>
      <c r="D36" s="195"/>
      <c r="E36" s="195"/>
      <c r="F36" s="195"/>
      <c r="G36" s="195"/>
    </row>
    <row r="37" spans="1:7">
      <c r="A37" s="195"/>
      <c r="B37" s="195"/>
      <c r="C37" s="195"/>
      <c r="D37" s="195"/>
      <c r="E37" s="195"/>
      <c r="F37" s="195"/>
      <c r="G37" s="195"/>
    </row>
    <row r="38" spans="1:7" ht="45">
      <c r="A38" s="180" t="s">
        <v>380</v>
      </c>
      <c r="B38" s="180" t="s">
        <v>381</v>
      </c>
      <c r="C38" s="180" t="s">
        <v>3</v>
      </c>
      <c r="D38" s="180" t="s">
        <v>6</v>
      </c>
      <c r="E38" s="180" t="s">
        <v>382</v>
      </c>
      <c r="F38" s="181" t="s">
        <v>4</v>
      </c>
      <c r="G38" s="180" t="s">
        <v>383</v>
      </c>
    </row>
    <row r="39" spans="1:7" ht="15.75" customHeight="1">
      <c r="A39" s="182"/>
      <c r="B39" s="190"/>
      <c r="C39" s="191"/>
      <c r="D39" s="182"/>
      <c r="E39" s="182"/>
      <c r="F39" s="196"/>
      <c r="G39" s="194"/>
    </row>
    <row r="40" spans="1:7" ht="42.75" customHeight="1">
      <c r="A40" s="182">
        <v>1</v>
      </c>
      <c r="B40" s="197">
        <v>121</v>
      </c>
      <c r="C40" s="198">
        <v>43620</v>
      </c>
      <c r="D40" s="182" t="s">
        <v>384</v>
      </c>
      <c r="E40" s="182">
        <v>71</v>
      </c>
      <c r="F40" s="188">
        <v>149461.04</v>
      </c>
      <c r="G40" s="199" t="s">
        <v>416</v>
      </c>
    </row>
    <row r="41" spans="1:7">
      <c r="A41" s="200" t="s">
        <v>28</v>
      </c>
      <c r="B41" s="201"/>
      <c r="C41" s="201"/>
      <c r="D41" s="201"/>
      <c r="E41" s="202"/>
      <c r="F41" s="193">
        <f>SUM(F39:F40)</f>
        <v>149461.04</v>
      </c>
      <c r="G41" s="194"/>
    </row>
    <row r="42" spans="1:7">
      <c r="A42" s="195"/>
      <c r="B42" s="195"/>
      <c r="C42" s="195"/>
      <c r="D42" s="195"/>
      <c r="E42" s="195"/>
      <c r="F42" s="195"/>
      <c r="G42" s="195"/>
    </row>
    <row r="43" spans="1:7">
      <c r="A43" s="195"/>
      <c r="B43" s="195"/>
      <c r="C43" s="195"/>
      <c r="D43" s="195"/>
      <c r="E43" s="195"/>
      <c r="F43" s="195"/>
      <c r="G43" s="195"/>
    </row>
    <row r="44" spans="1:7">
      <c r="A44" s="203"/>
      <c r="B44" s="203"/>
      <c r="C44" s="203"/>
      <c r="D44" s="203"/>
      <c r="E44" s="203"/>
      <c r="F44" s="204"/>
      <c r="G44" s="204"/>
    </row>
    <row r="45" spans="1:7" ht="15.75">
      <c r="A45" s="205"/>
      <c r="B45" s="206"/>
      <c r="C45" s="205"/>
      <c r="D45" s="205"/>
      <c r="E45" s="207"/>
      <c r="F45" s="208"/>
      <c r="G45" s="29"/>
    </row>
    <row r="46" spans="1:7" ht="57.75" customHeight="1">
      <c r="A46" s="209" t="s">
        <v>417</v>
      </c>
      <c r="B46" s="209"/>
      <c r="C46" s="209"/>
      <c r="D46" s="209"/>
      <c r="E46" s="209"/>
      <c r="F46" s="210">
        <f>F31+F41</f>
        <v>2415580.4</v>
      </c>
      <c r="G46" s="211" t="s">
        <v>418</v>
      </c>
    </row>
  </sheetData>
  <mergeCells count="4">
    <mergeCell ref="A6:G6"/>
    <mergeCell ref="A31:E31"/>
    <mergeCell ref="A41:E41"/>
    <mergeCell ref="A46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personal</vt:lpstr>
      <vt:lpstr>materiale cap 61.01</vt:lpstr>
      <vt:lpstr>venituri proprii- titlul 20 </vt:lpstr>
      <vt:lpstr>venituri proprii- titlul 71</vt:lpstr>
      <vt:lpstr>titlul IX- Alte cheltuieli</vt:lpstr>
      <vt:lpstr>transferuri </vt:lpstr>
      <vt:lpstr>cotizatii internationale</vt:lpstr>
      <vt:lpstr>proiecte cap. 61.08 </vt:lpstr>
      <vt:lpstr>dipfie </vt:lpstr>
      <vt:lpstr>'materiale cap 61.01'!Print_Area</vt:lpstr>
      <vt:lpstr>'titlul IX- Alte cheltuieli'!Print_Area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2019-07-09T05:19:15Z</dcterms:modified>
</cp:coreProperties>
</file>