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AAP forma pentru semnat" sheetId="1" r:id="rId1"/>
  </sheets>
  <definedNames>
    <definedName name="_xlnm.Print_Area" localSheetId="0">'PAAP forma pentru semnat'!$A$1:$N$58</definedName>
  </definedNames>
  <calcPr calcId="145621"/>
</workbook>
</file>

<file path=xl/calcChain.xml><?xml version="1.0" encoding="utf-8"?>
<calcChain xmlns="http://schemas.openxmlformats.org/spreadsheetml/2006/main">
  <c r="C14" i="1" l="1"/>
  <c r="D14" i="1"/>
  <c r="E14" i="1"/>
  <c r="D15" i="1"/>
  <c r="C15" i="1" s="1"/>
  <c r="E15" i="1"/>
  <c r="C16" i="1"/>
  <c r="D16" i="1"/>
  <c r="E16" i="1"/>
  <c r="D17" i="1"/>
  <c r="C17" i="1" s="1"/>
  <c r="E17" i="1"/>
  <c r="C18" i="1"/>
  <c r="D18" i="1"/>
  <c r="E18" i="1"/>
  <c r="D19" i="1"/>
  <c r="C19" i="1" s="1"/>
  <c r="E19" i="1"/>
  <c r="C20" i="1"/>
  <c r="D20" i="1"/>
  <c r="E20" i="1"/>
  <c r="D21" i="1"/>
  <c r="C21" i="1" s="1"/>
  <c r="E21" i="1"/>
  <c r="C22" i="1"/>
  <c r="D22" i="1"/>
  <c r="E22" i="1"/>
  <c r="D23" i="1"/>
  <c r="C23" i="1" s="1"/>
  <c r="E23" i="1"/>
  <c r="C24" i="1"/>
  <c r="D24" i="1"/>
  <c r="E24" i="1"/>
  <c r="D25" i="1"/>
  <c r="C25" i="1" s="1"/>
  <c r="E25" i="1"/>
  <c r="C26" i="1"/>
  <c r="D26" i="1"/>
  <c r="E26" i="1"/>
  <c r="D27" i="1"/>
  <c r="C27" i="1" s="1"/>
  <c r="E27" i="1"/>
  <c r="C28" i="1"/>
  <c r="D28" i="1"/>
  <c r="E28" i="1"/>
  <c r="D29" i="1"/>
  <c r="C29" i="1" s="1"/>
  <c r="E29" i="1"/>
  <c r="C30" i="1"/>
  <c r="D30" i="1"/>
  <c r="E30" i="1"/>
  <c r="D31" i="1"/>
  <c r="C31" i="1" s="1"/>
  <c r="E31" i="1"/>
  <c r="C32" i="1"/>
  <c r="D32" i="1"/>
  <c r="E32" i="1"/>
  <c r="D33" i="1"/>
  <c r="C33" i="1" s="1"/>
  <c r="E33" i="1"/>
  <c r="C34" i="1"/>
  <c r="D34" i="1"/>
  <c r="E34" i="1"/>
  <c r="D35" i="1"/>
  <c r="E35" i="1"/>
  <c r="C35" i="1" s="1"/>
  <c r="C36" i="1"/>
  <c r="D36" i="1"/>
  <c r="E36" i="1"/>
  <c r="D37" i="1"/>
  <c r="C37" i="1" s="1"/>
  <c r="E37" i="1"/>
  <c r="C38" i="1"/>
  <c r="D38" i="1"/>
  <c r="E38" i="1"/>
  <c r="D39" i="1"/>
  <c r="C39" i="1" s="1"/>
  <c r="E39" i="1"/>
  <c r="C40" i="1"/>
  <c r="D40" i="1"/>
  <c r="E40" i="1"/>
  <c r="D41" i="1"/>
  <c r="C41" i="1" s="1"/>
  <c r="E41" i="1"/>
  <c r="E42" i="1"/>
  <c r="F42" i="1"/>
  <c r="C42" i="1" l="1"/>
  <c r="D42" i="1"/>
</calcChain>
</file>

<file path=xl/sharedStrings.xml><?xml version="1.0" encoding="utf-8"?>
<sst xmlns="http://schemas.openxmlformats.org/spreadsheetml/2006/main" count="213" uniqueCount="145">
  <si>
    <t xml:space="preserve">   Întocmit,                                                                                                                                                                                                                                                                                                                      Laura Păun</t>
  </si>
  <si>
    <t>Raluca Ioana Tiniche</t>
  </si>
  <si>
    <t xml:space="preserve">                                                                                                                             Coordonator Compartiment Achiziții Publice                                                                                                                                                                                   Anamaria Stănică</t>
  </si>
  <si>
    <t>Șef Serviciu Financiar-Contabilitate,</t>
  </si>
  <si>
    <t xml:space="preserve">                       ELENA IONESCU</t>
  </si>
  <si>
    <t xml:space="preserve">                   Director,</t>
  </si>
  <si>
    <t xml:space="preserve">                            Direcţia Economică şi Administrativ</t>
  </si>
  <si>
    <t xml:space="preserve">*Serviciile sunt scutite de plata TVA                                                                                                                                                                                                                                                                     **Contractul are ca monedă EURO. S-a luat în calcul un curs mediu de schimb                                                                                                       1EUR=4,45 lei                                                                                                                                                                                                        </t>
  </si>
  <si>
    <t>NOTĂ:</t>
  </si>
  <si>
    <t>TOTAL</t>
  </si>
  <si>
    <t>Coordonator Compartiment Logistică</t>
  </si>
  <si>
    <t>Se va încheia contract</t>
  </si>
  <si>
    <t>Cumpărare directă</t>
  </si>
  <si>
    <t>20.01.08</t>
  </si>
  <si>
    <t>92232000-6</t>
  </si>
  <si>
    <t>Servicii de televiziune prin cablu**</t>
  </si>
  <si>
    <t>Coordonator Compartiment Patrimoniu</t>
  </si>
  <si>
    <t>71.01.01</t>
  </si>
  <si>
    <t>45000000-7</t>
  </si>
  <si>
    <t>Lucrări de realizare și împrejmuire cu poartă de acces și bariere sediu IJC Alba</t>
  </si>
  <si>
    <t>71.03</t>
  </si>
  <si>
    <t>45453000-7</t>
  </si>
  <si>
    <t>Lucrări de reparații generale și de renovare la sediul IJC Olt</t>
  </si>
  <si>
    <t>Lucrări de reparații generale și de renovare la sediul IJC Constanța</t>
  </si>
  <si>
    <t>Coordonator Compartiment Achizitii Publice</t>
  </si>
  <si>
    <t>Contract</t>
  </si>
  <si>
    <t xml:space="preserve">Excepţie OUG nr. 34/2006 - procedură internă </t>
  </si>
  <si>
    <t>20.01.09</t>
  </si>
  <si>
    <t>79711000 - 1, 79713000-5</t>
  </si>
  <si>
    <t>Servicii de monitorizare sisteme de alarma si paza umana</t>
  </si>
  <si>
    <t>15.03.2016</t>
  </si>
  <si>
    <t>15.02.2016</t>
  </si>
  <si>
    <t xml:space="preserve">63121100-4 79995100-6  79971200-3 </t>
  </si>
  <si>
    <t>Servicii de arhivare</t>
  </si>
  <si>
    <t>20.02.2016</t>
  </si>
  <si>
    <t>20.01.2016</t>
  </si>
  <si>
    <t>20.30.30</t>
  </si>
  <si>
    <t>85147000-1</t>
  </si>
  <si>
    <t>Servicii de medicina muncii*</t>
  </si>
  <si>
    <t>Preşedintele comisiei</t>
  </si>
  <si>
    <t>01.07.2016</t>
  </si>
  <si>
    <t>20.05.2016</t>
  </si>
  <si>
    <t>Cerere de ofertă</t>
  </si>
  <si>
    <t>72261000-2</t>
  </si>
  <si>
    <t>Servicii mentenanță și suport specializat pentru sistemul portal și fluxuri de documente SIMA**</t>
  </si>
  <si>
    <t>15.05.2016</t>
  </si>
  <si>
    <t>45210000-2</t>
  </si>
  <si>
    <t>Lucrări de construcție sediu IJC Neamț</t>
  </si>
  <si>
    <t>15.07.2016</t>
  </si>
  <si>
    <t>20.02</t>
  </si>
  <si>
    <t>45453100-8</t>
  </si>
  <si>
    <t>Lucrari de reparatii curente - lot 1: Reparatii curente sediul din  Splaiul Unirii nr. 10, lot 2: Reparatii curente IRCSE, lot 3: Reparatii curente IRCSM, lot 4: Reparatii curente IRCCE, lot 5: Reparatii curente IRCSVO, lot 6: Reparatii curente IRCNE</t>
  </si>
  <si>
    <t>01.04.2016</t>
  </si>
  <si>
    <t>01.02.2016</t>
  </si>
  <si>
    <t xml:space="preserve">5071000-2,  50700000-2, 5071000-2, 50700000-2, 50532300-6, 50750000-7 </t>
  </si>
  <si>
    <t>Servicii de reparație și întreținere a  instalațiilor montate la sediul I.S.C din strada C.F.Robescu nr.23, București.  Servicii de reparație și întreținere a instalațiilor electrice de curenți tari;  Servicii de reparație și întreținere a instalațiilor sanitare;  Servicii de reparație și întreținere a instalațiilor  electrice de curenți slabi;  Servicii de reparație și întreținere a instalațiilor  de ventilare, climatizare și desfumare;  Servicii de reparație și întreținere a generatorului electric</t>
  </si>
  <si>
    <t>15.11.2016</t>
  </si>
  <si>
    <t>15.09.2016</t>
  </si>
  <si>
    <t>20.01.30</t>
  </si>
  <si>
    <t>66514110-0</t>
  </si>
  <si>
    <t>Servicii de asigurare a autovehiculelor (CASCO)*</t>
  </si>
  <si>
    <t>66516100-1</t>
  </si>
  <si>
    <t>Servicii de asigurare de răspundere civilă auto (RCA)*</t>
  </si>
  <si>
    <t>01.05.2016</t>
  </si>
  <si>
    <t>01.03.2016</t>
  </si>
  <si>
    <t>20.05.30</t>
  </si>
  <si>
    <t>34351100-3   34324000-4</t>
  </si>
  <si>
    <t>Anvelope și jante auto</t>
  </si>
  <si>
    <t>15.04.2016</t>
  </si>
  <si>
    <t>34300000-0, 50112000-3</t>
  </si>
  <si>
    <t>Servicii de reparare şi de întreţinere a automobilelor inclusiv piese şi accesorii pentru vehicule şi pentru motoare de vehicule</t>
  </si>
  <si>
    <t>10.03.2016</t>
  </si>
  <si>
    <t>Licitatie deschisa/Acord-cadru/4 ani</t>
  </si>
  <si>
    <t>20.01.04 20.01.30</t>
  </si>
  <si>
    <t>90910000-9, 90911300-9, 90500000-2</t>
  </si>
  <si>
    <t>Servicii curăţenie inclusiv organizarea colectării selective a deşeurilor în interiorul instituţiei publice</t>
  </si>
  <si>
    <t>15.12.2016</t>
  </si>
  <si>
    <t>01.09.2016</t>
  </si>
  <si>
    <t>Licitatie deschisa/Acord-cadru/3 ani</t>
  </si>
  <si>
    <t>71.01.30  20.01.09</t>
  </si>
  <si>
    <t xml:space="preserve">48900000-7
72261000-2
</t>
  </si>
  <si>
    <t xml:space="preserve">Lot I Achizitie, mentenanță și suport pachet software Microsoft
Lot II Achizitie, mentenanță și suport pachet software SAP
Lot III Achizitie, mentenanță și suport pachet software Star Capture
</t>
  </si>
  <si>
    <t>01.06.2016</t>
  </si>
  <si>
    <t>Licitație deschisă</t>
  </si>
  <si>
    <t>71.01.02  20.05.30</t>
  </si>
  <si>
    <t>38300000-8  38431000-5  18939000-0</t>
  </si>
  <si>
    <t>Kit instrumentar pentru inspectori de specialitate (Lot I - Dispozitive determinare grosimi sectiuni rotunde; Lot II - Pahometre; Lot III - Genti de mana si instrumente de masurare)</t>
  </si>
  <si>
    <t>72700000-7</t>
  </si>
  <si>
    <t>Servicii de cablare structurată (40 locatii ISC)</t>
  </si>
  <si>
    <t>15.08.2016</t>
  </si>
  <si>
    <t>20.01.05</t>
  </si>
  <si>
    <t>09134200-9, 09132100-4, 22458000-5</t>
  </si>
  <si>
    <t>Motorină și Benzină fără plumb sub formă de Bonuri Valorice de Carburant Auto</t>
  </si>
  <si>
    <t>15.06.2016</t>
  </si>
  <si>
    <t>71.01.02</t>
  </si>
  <si>
    <t xml:space="preserve">3411000-1
34113300-5
</t>
  </si>
  <si>
    <t>Achizitie autovehicule. Lot I Autoturisme, Lot II Vehicule de teren</t>
  </si>
  <si>
    <t>31.03.2016</t>
  </si>
  <si>
    <t>05.01.2016</t>
  </si>
  <si>
    <t>79521000-2
 50313200-4</t>
  </si>
  <si>
    <t>Servicii de printare-copiere-scanare, inclusiv mentenanță echipamente în custodie</t>
  </si>
  <si>
    <t>Procedură atribuită în anul 2011 (acord cadru 4 ani)</t>
  </si>
  <si>
    <t xml:space="preserve">Contract subsecvent </t>
  </si>
  <si>
    <t>50313200-4</t>
  </si>
  <si>
    <t>Servicii de întreţinere a fotocopiatoarelor**</t>
  </si>
  <si>
    <t>Procedură atribuită în anul 2015 (acord cadru 4 ani)</t>
  </si>
  <si>
    <t>20.01.08
20.01.09</t>
  </si>
  <si>
    <t>64227000-3</t>
  </si>
  <si>
    <t>Servicii de telecomunicatii integrate</t>
  </si>
  <si>
    <t>Procedură atribuită în anul 2015 (acord cadru 3 ani)</t>
  </si>
  <si>
    <t>20.01.03</t>
  </si>
  <si>
    <t>09123000-7</t>
  </si>
  <si>
    <t>Gaze naturale</t>
  </si>
  <si>
    <t>Procedură atribuită în anul 2012 (acord cadru 4 ani)</t>
  </si>
  <si>
    <t xml:space="preserve">64215000-6 </t>
  </si>
  <si>
    <t xml:space="preserve">Servicii de telefonie VOIP** </t>
  </si>
  <si>
    <t>64212000-5</t>
  </si>
  <si>
    <t>Servicii telefonie mobila voce si date**</t>
  </si>
  <si>
    <t>Procedură atribuită în anul 2013 (acord cadru 4 ani)</t>
  </si>
  <si>
    <t>Contract subsecvent</t>
  </si>
  <si>
    <t>90910000-9, 90500000-2</t>
  </si>
  <si>
    <t>Responsabil pentru atribuirea contractului</t>
  </si>
  <si>
    <t>Data previzionată pentru finalizare contract</t>
  </si>
  <si>
    <t>Data previzionată pentru anunţul de participare</t>
  </si>
  <si>
    <t>Procedura</t>
  </si>
  <si>
    <t>Sold lei cu TVA</t>
  </si>
  <si>
    <t>Executie lei cu TVA</t>
  </si>
  <si>
    <t xml:space="preserve">Buget aprobat  lei cu TVA    </t>
  </si>
  <si>
    <t>Articol Bugetar</t>
  </si>
  <si>
    <t>TOTAL                 Valoarea estimată           fără  TVA (Lei)</t>
  </si>
  <si>
    <t>TOTAL                                                                                                                
  Valoarea estimată           cu  TVA (Lei)
20%</t>
  </si>
  <si>
    <t>TOTAL                 Valoarea estimată fără TVA (Euro)</t>
  </si>
  <si>
    <t>TOTAL                 Valoarea estimată cu TVA (Euro)
20%</t>
  </si>
  <si>
    <t>Cod CPV</t>
  </si>
  <si>
    <t>Descriere</t>
  </si>
  <si>
    <t>Curs mediu euro=</t>
  </si>
  <si>
    <t>În urma aprobării referatelor înregistrate la ISC sub nr. 13081/18.04.2016 și nr. 15116/04.05.2016 , PAAP nr. 6584/02.03.2016 se modifică astfel:</t>
  </si>
  <si>
    <t xml:space="preserve">MAI 2016 </t>
  </si>
  <si>
    <t xml:space="preserve">                   Programul Anual al Achiziţiilor Publice pe anul 2016</t>
  </si>
  <si>
    <t xml:space="preserve"> REMULUS EMILIAN BIRJARU</t>
  </si>
  <si>
    <t xml:space="preserve">                                   SECRETAR GENERAL</t>
  </si>
  <si>
    <t xml:space="preserve">                                    PROPUN APROBAREA,</t>
  </si>
  <si>
    <t xml:space="preserve">        NELU STELEA</t>
  </si>
  <si>
    <t xml:space="preserve">        INSPECTOR GENERAL</t>
  </si>
  <si>
    <t xml:space="preserve">      APROB,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</si>
</sst>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#,##0.00\ [$lei-418]"/>
    <numFmt numFmtId="166" formatCode="[$€-2]\ #,##0.00"/>
    <numFmt numFmtId="167" formatCode="_-[$€-2]\ * #,##0.00_-;\-[$€-2]\ * #,##0.00_-;_-[$€-2]\ * &quot;-&quot;??_-;_-@_-"/>
    <numFmt numFmtId="168" formatCode="_-* #,##0\ &quot;lei&quot;_-;\-* #,##0\ &quot;lei&quot;_-;_-* &quot;-&quot;\ &quot;lei&quot;_-;_-@_-"/>
    <numFmt numFmtId="169" formatCode="m/d/yyyy;@"/>
    <numFmt numFmtId="170" formatCode="_-* #,##0.00\ _l_e_i_-;\-* #,##0.00\ _l_e_i_-;_-* &quot;-&quot;??\ _l_e_i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Times Roman"/>
      <family val="1"/>
    </font>
    <font>
      <sz val="8"/>
      <name val="Arial"/>
      <family val="2"/>
    </font>
    <font>
      <sz val="8"/>
      <color indexed="63"/>
      <name val="Arial"/>
      <family val="2"/>
    </font>
    <font>
      <b/>
      <sz val="12"/>
      <name val="Times New Roman"/>
      <family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70" fontId="1" fillId="0" borderId="0" applyFont="0" applyFill="0" applyBorder="0" applyAlignment="0" applyProtection="0"/>
    <xf numFmtId="0" fontId="6" fillId="0" borderId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4" fontId="4" fillId="0" borderId="0" xfId="0" applyNumberFormat="1" applyFont="1" applyBorder="1"/>
    <xf numFmtId="0" fontId="4" fillId="0" borderId="0" xfId="0" applyFont="1"/>
    <xf numFmtId="49" fontId="3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/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/>
    <xf numFmtId="164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/>
    <xf numFmtId="0" fontId="3" fillId="2" borderId="0" xfId="2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center"/>
    </xf>
    <xf numFmtId="165" fontId="3" fillId="2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0" fillId="0" borderId="0" xfId="0" applyFill="1"/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quotePrefix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165" fontId="4" fillId="2" borderId="4" xfId="0" quotePrefix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/>
    <xf numFmtId="0" fontId="10" fillId="2" borderId="0" xfId="0" applyFont="1" applyFill="1"/>
    <xf numFmtId="14" fontId="4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4" fillId="2" borderId="0" xfId="0" applyFont="1" applyFill="1" applyAlignment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top" wrapText="1"/>
      <protection locked="0"/>
    </xf>
  </cellXfs>
  <cellStyles count="12">
    <cellStyle name="Comma" xfId="1" builtinId="3"/>
    <cellStyle name="Comma 2" xfId="3"/>
    <cellStyle name="Comma 2 2" xfId="4"/>
    <cellStyle name="Comma 3" xfId="5"/>
    <cellStyle name="Normal" xfId="0" builtinId="0"/>
    <cellStyle name="Normal 2" xfId="6"/>
    <cellStyle name="Normal 2 2" xfId="7"/>
    <cellStyle name="Normal 3" xfId="8"/>
    <cellStyle name="Normal 4" xfId="9"/>
    <cellStyle name="Normal_Sheet1" xfId="2"/>
    <cellStyle name="Virgulă 2" xfId="10"/>
    <cellStyle name="Virgulă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0"/>
  <sheetViews>
    <sheetView tabSelected="1" topLeftCell="A31" zoomScale="75" zoomScaleNormal="75" workbookViewId="0">
      <selection activeCell="R6" sqref="R6"/>
    </sheetView>
  </sheetViews>
  <sheetFormatPr defaultRowHeight="12.75" x14ac:dyDescent="0.2"/>
  <cols>
    <col min="1" max="1" width="33.42578125" customWidth="1"/>
    <col min="2" max="2" width="13.85546875" customWidth="1"/>
    <col min="3" max="3" width="18" customWidth="1"/>
    <col min="4" max="4" width="17.42578125" customWidth="1"/>
    <col min="5" max="5" width="22.28515625" customWidth="1"/>
    <col min="6" max="6" width="20" customWidth="1"/>
    <col min="7" max="7" width="9.7109375" customWidth="1"/>
    <col min="8" max="8" width="13.5703125" hidden="1" customWidth="1"/>
    <col min="9" max="10" width="0" hidden="1" customWidth="1"/>
    <col min="11" max="11" width="15.42578125" customWidth="1"/>
    <col min="12" max="12" width="13.85546875" customWidth="1"/>
    <col min="13" max="13" width="14.28515625" customWidth="1"/>
    <col min="14" max="14" width="21.42578125" customWidth="1"/>
  </cols>
  <sheetData>
    <row r="2" spans="1:14" ht="15.75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70"/>
      <c r="L2" s="74"/>
      <c r="M2" s="74" t="s">
        <v>144</v>
      </c>
      <c r="N2" s="73"/>
    </row>
    <row r="3" spans="1:14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4" ht="15.75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70"/>
      <c r="L4" s="74"/>
      <c r="M4" s="74" t="s">
        <v>143</v>
      </c>
      <c r="N4" s="73"/>
    </row>
    <row r="5" spans="1:14" ht="15.75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70"/>
      <c r="L5" s="74"/>
      <c r="M5" s="74" t="s">
        <v>142</v>
      </c>
      <c r="N5" s="73"/>
    </row>
    <row r="6" spans="1:14" s="5" customFormat="1" ht="15.75" x14ac:dyDescent="0.25">
      <c r="A6" s="76" t="s">
        <v>141</v>
      </c>
      <c r="B6" s="75"/>
      <c r="C6" s="75"/>
      <c r="D6" s="75"/>
      <c r="E6" s="75"/>
      <c r="F6" s="75"/>
      <c r="G6" s="75"/>
      <c r="H6" s="75"/>
      <c r="I6" s="75"/>
      <c r="J6" s="75"/>
      <c r="K6" s="73"/>
      <c r="L6" s="74"/>
      <c r="M6" s="74"/>
      <c r="N6" s="73"/>
    </row>
    <row r="7" spans="1:14" ht="15.75" x14ac:dyDescent="0.25">
      <c r="A7" s="72" t="s">
        <v>140</v>
      </c>
      <c r="B7" s="72"/>
      <c r="C7" s="72"/>
      <c r="D7" s="72"/>
      <c r="E7" s="69"/>
      <c r="F7" s="69"/>
      <c r="G7" s="69"/>
      <c r="H7" s="69"/>
      <c r="I7" s="69"/>
      <c r="J7" s="69"/>
    </row>
    <row r="8" spans="1:14" ht="15.75" x14ac:dyDescent="0.25">
      <c r="A8" s="85" t="s">
        <v>139</v>
      </c>
      <c r="B8" s="85"/>
      <c r="C8" s="85"/>
      <c r="D8" s="69"/>
      <c r="E8" s="69"/>
      <c r="F8" s="69"/>
      <c r="G8" s="69"/>
      <c r="H8" s="69"/>
      <c r="I8" s="69"/>
      <c r="J8" s="69"/>
      <c r="K8" s="71"/>
    </row>
    <row r="9" spans="1:14" ht="15.75" x14ac:dyDescent="0.25">
      <c r="A9" s="69"/>
      <c r="B9" s="69"/>
      <c r="C9" s="69"/>
      <c r="D9" s="86" t="s">
        <v>138</v>
      </c>
      <c r="E9" s="87"/>
      <c r="F9" s="87"/>
      <c r="G9" s="87"/>
      <c r="H9" s="87"/>
      <c r="I9" s="87"/>
      <c r="J9" s="87"/>
      <c r="K9" s="87"/>
      <c r="L9" s="70"/>
      <c r="M9" s="70"/>
      <c r="N9" s="69"/>
    </row>
    <row r="10" spans="1:14" ht="15.75" x14ac:dyDescent="0.25">
      <c r="A10" s="68"/>
      <c r="B10" s="68"/>
      <c r="C10" s="68"/>
      <c r="D10" s="67"/>
      <c r="E10" s="88" t="s">
        <v>137</v>
      </c>
      <c r="F10" s="89"/>
      <c r="G10" s="67"/>
      <c r="H10" s="67"/>
      <c r="I10" s="67"/>
      <c r="J10" s="67"/>
      <c r="K10" s="66"/>
      <c r="L10" s="65"/>
      <c r="M10" s="65"/>
      <c r="N10" s="64"/>
    </row>
    <row r="11" spans="1:14" ht="24" customHeight="1" x14ac:dyDescent="0.2">
      <c r="A11" s="90" t="s">
        <v>136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24" customHeight="1" x14ac:dyDescent="0.2">
      <c r="A12" s="63" t="s">
        <v>135</v>
      </c>
      <c r="B12" s="62">
        <v>4.45</v>
      </c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0"/>
    </row>
    <row r="13" spans="1:14" ht="81" customHeight="1" x14ac:dyDescent="0.2">
      <c r="A13" s="56" t="s">
        <v>134</v>
      </c>
      <c r="B13" s="56" t="s">
        <v>133</v>
      </c>
      <c r="C13" s="59" t="s">
        <v>132</v>
      </c>
      <c r="D13" s="59" t="s">
        <v>131</v>
      </c>
      <c r="E13" s="58" t="s">
        <v>130</v>
      </c>
      <c r="F13" s="58" t="s">
        <v>129</v>
      </c>
      <c r="G13" s="57" t="s">
        <v>128</v>
      </c>
      <c r="H13" s="57" t="s">
        <v>127</v>
      </c>
      <c r="I13" s="56" t="s">
        <v>126</v>
      </c>
      <c r="J13" s="56" t="s">
        <v>125</v>
      </c>
      <c r="K13" s="56" t="s">
        <v>124</v>
      </c>
      <c r="L13" s="56" t="s">
        <v>123</v>
      </c>
      <c r="M13" s="56" t="s">
        <v>122</v>
      </c>
      <c r="N13" s="56" t="s">
        <v>121</v>
      </c>
    </row>
    <row r="14" spans="1:14" ht="71.25" customHeight="1" x14ac:dyDescent="0.2">
      <c r="A14" s="37" t="s">
        <v>75</v>
      </c>
      <c r="B14" s="35" t="s">
        <v>120</v>
      </c>
      <c r="C14" s="34">
        <f t="shared" ref="C14:C28" si="0">D14*1.2</f>
        <v>141732.2238202247</v>
      </c>
      <c r="D14" s="33">
        <f t="shared" ref="D14:D41" si="1">F14/4.45</f>
        <v>118110.18651685392</v>
      </c>
      <c r="E14" s="32">
        <f t="shared" ref="E14:E28" si="2">F14*1.2</f>
        <v>630708.39599999995</v>
      </c>
      <c r="F14" s="55">
        <v>525590.32999999996</v>
      </c>
      <c r="G14" s="31" t="s">
        <v>73</v>
      </c>
      <c r="H14" s="30">
        <v>3300000</v>
      </c>
      <c r="I14" s="30"/>
      <c r="J14" s="42"/>
      <c r="K14" s="28" t="s">
        <v>119</v>
      </c>
      <c r="L14" s="79" t="s">
        <v>118</v>
      </c>
      <c r="M14" s="80"/>
      <c r="N14" s="81"/>
    </row>
    <row r="15" spans="1:14" ht="50.25" customHeight="1" x14ac:dyDescent="0.2">
      <c r="A15" s="37" t="s">
        <v>117</v>
      </c>
      <c r="B15" s="35" t="s">
        <v>116</v>
      </c>
      <c r="C15" s="34">
        <f t="shared" si="0"/>
        <v>40206.240000000005</v>
      </c>
      <c r="D15" s="33">
        <f t="shared" si="1"/>
        <v>33505.200000000004</v>
      </c>
      <c r="E15" s="32">
        <f t="shared" si="2"/>
        <v>178917.76800000001</v>
      </c>
      <c r="F15" s="32">
        <v>149098.14000000001</v>
      </c>
      <c r="G15" s="31" t="s">
        <v>13</v>
      </c>
      <c r="H15" s="30"/>
      <c r="I15" s="29"/>
      <c r="J15" s="29"/>
      <c r="K15" s="28" t="s">
        <v>102</v>
      </c>
      <c r="L15" s="79" t="s">
        <v>113</v>
      </c>
      <c r="M15" s="80"/>
      <c r="N15" s="81"/>
    </row>
    <row r="16" spans="1:14" ht="48.75" customHeight="1" x14ac:dyDescent="0.2">
      <c r="A16" s="37" t="s">
        <v>115</v>
      </c>
      <c r="B16" s="35" t="s">
        <v>114</v>
      </c>
      <c r="C16" s="34">
        <f t="shared" si="0"/>
        <v>36612</v>
      </c>
      <c r="D16" s="33">
        <f t="shared" si="1"/>
        <v>30510</v>
      </c>
      <c r="E16" s="32">
        <f t="shared" si="2"/>
        <v>162923.4</v>
      </c>
      <c r="F16" s="32">
        <v>135769.5</v>
      </c>
      <c r="G16" s="31" t="s">
        <v>13</v>
      </c>
      <c r="H16" s="30"/>
      <c r="I16" s="29"/>
      <c r="J16" s="29"/>
      <c r="K16" s="28" t="s">
        <v>102</v>
      </c>
      <c r="L16" s="79" t="s">
        <v>113</v>
      </c>
      <c r="M16" s="80"/>
      <c r="N16" s="81"/>
    </row>
    <row r="17" spans="1:14" ht="49.5" customHeight="1" x14ac:dyDescent="0.2">
      <c r="A17" s="37" t="s">
        <v>112</v>
      </c>
      <c r="B17" s="35" t="s">
        <v>111</v>
      </c>
      <c r="C17" s="34">
        <f t="shared" si="0"/>
        <v>158951.70876404495</v>
      </c>
      <c r="D17" s="33">
        <f t="shared" si="1"/>
        <v>132459.7573033708</v>
      </c>
      <c r="E17" s="32">
        <f t="shared" si="2"/>
        <v>707335.10400000005</v>
      </c>
      <c r="F17" s="32">
        <v>589445.92000000004</v>
      </c>
      <c r="G17" s="31" t="s">
        <v>110</v>
      </c>
      <c r="H17" s="30"/>
      <c r="I17" s="29"/>
      <c r="J17" s="29"/>
      <c r="K17" s="28" t="s">
        <v>102</v>
      </c>
      <c r="L17" s="79" t="s">
        <v>109</v>
      </c>
      <c r="M17" s="80"/>
      <c r="N17" s="81"/>
    </row>
    <row r="18" spans="1:14" ht="48.75" customHeight="1" x14ac:dyDescent="0.2">
      <c r="A18" s="37" t="s">
        <v>108</v>
      </c>
      <c r="B18" s="35" t="s">
        <v>107</v>
      </c>
      <c r="C18" s="34">
        <f t="shared" si="0"/>
        <v>159753.60000000001</v>
      </c>
      <c r="D18" s="33">
        <f t="shared" si="1"/>
        <v>133128</v>
      </c>
      <c r="E18" s="32">
        <f t="shared" si="2"/>
        <v>710903.5199999999</v>
      </c>
      <c r="F18" s="32">
        <v>592419.6</v>
      </c>
      <c r="G18" s="31" t="s">
        <v>106</v>
      </c>
      <c r="H18" s="30"/>
      <c r="I18" s="29"/>
      <c r="J18" s="29"/>
      <c r="K18" s="28" t="s">
        <v>102</v>
      </c>
      <c r="L18" s="79" t="s">
        <v>105</v>
      </c>
      <c r="M18" s="80"/>
      <c r="N18" s="81"/>
    </row>
    <row r="19" spans="1:14" ht="49.5" customHeight="1" x14ac:dyDescent="0.2">
      <c r="A19" s="37" t="s">
        <v>104</v>
      </c>
      <c r="B19" s="35" t="s">
        <v>103</v>
      </c>
      <c r="C19" s="34">
        <f t="shared" si="0"/>
        <v>81936.431460674139</v>
      </c>
      <c r="D19" s="33">
        <f t="shared" si="1"/>
        <v>68280.359550561785</v>
      </c>
      <c r="E19" s="32">
        <f t="shared" si="2"/>
        <v>364617.11999999994</v>
      </c>
      <c r="F19" s="32">
        <v>303847.59999999998</v>
      </c>
      <c r="G19" s="31" t="s">
        <v>27</v>
      </c>
      <c r="H19" s="30"/>
      <c r="I19" s="29"/>
      <c r="J19" s="29"/>
      <c r="K19" s="28" t="s">
        <v>102</v>
      </c>
      <c r="L19" s="79" t="s">
        <v>101</v>
      </c>
      <c r="M19" s="80"/>
      <c r="N19" s="81"/>
    </row>
    <row r="20" spans="1:14" ht="69" customHeight="1" x14ac:dyDescent="0.2">
      <c r="A20" s="37" t="s">
        <v>100</v>
      </c>
      <c r="B20" s="35" t="s">
        <v>99</v>
      </c>
      <c r="C20" s="34">
        <f t="shared" si="0"/>
        <v>786204</v>
      </c>
      <c r="D20" s="33">
        <f t="shared" si="1"/>
        <v>655170</v>
      </c>
      <c r="E20" s="32">
        <f t="shared" si="2"/>
        <v>3498607.8</v>
      </c>
      <c r="F20" s="55">
        <v>2915506.5</v>
      </c>
      <c r="G20" s="31" t="s">
        <v>27</v>
      </c>
      <c r="H20" s="30"/>
      <c r="I20" s="30"/>
      <c r="J20" s="42"/>
      <c r="K20" s="28" t="s">
        <v>72</v>
      </c>
      <c r="L20" s="40" t="s">
        <v>98</v>
      </c>
      <c r="M20" s="40" t="s">
        <v>97</v>
      </c>
      <c r="N20" s="28" t="s">
        <v>39</v>
      </c>
    </row>
    <row r="21" spans="1:14" ht="57" customHeight="1" x14ac:dyDescent="0.2">
      <c r="A21" s="37" t="s">
        <v>96</v>
      </c>
      <c r="B21" s="35" t="s">
        <v>95</v>
      </c>
      <c r="C21" s="33">
        <f t="shared" si="0"/>
        <v>1586067.4166292131</v>
      </c>
      <c r="D21" s="33">
        <f t="shared" si="1"/>
        <v>1321722.8471910111</v>
      </c>
      <c r="E21" s="32">
        <f t="shared" si="2"/>
        <v>7058000.0039999997</v>
      </c>
      <c r="F21" s="32">
        <v>5881666.6699999999</v>
      </c>
      <c r="G21" s="31" t="s">
        <v>94</v>
      </c>
      <c r="H21" s="30"/>
      <c r="I21" s="29"/>
      <c r="J21" s="29"/>
      <c r="K21" s="28" t="s">
        <v>83</v>
      </c>
      <c r="L21" s="40" t="s">
        <v>93</v>
      </c>
      <c r="M21" s="52" t="s">
        <v>57</v>
      </c>
      <c r="N21" s="28" t="s">
        <v>39</v>
      </c>
    </row>
    <row r="22" spans="1:14" ht="60" customHeight="1" x14ac:dyDescent="0.2">
      <c r="A22" s="36" t="s">
        <v>92</v>
      </c>
      <c r="B22" s="35" t="s">
        <v>91</v>
      </c>
      <c r="C22" s="34">
        <f t="shared" si="0"/>
        <v>375235.95505617972</v>
      </c>
      <c r="D22" s="33">
        <f t="shared" si="1"/>
        <v>312696.62921348313</v>
      </c>
      <c r="E22" s="32">
        <f t="shared" si="2"/>
        <v>1669800</v>
      </c>
      <c r="F22" s="32">
        <v>1391500</v>
      </c>
      <c r="G22" s="31" t="s">
        <v>90</v>
      </c>
      <c r="H22" s="30">
        <v>1100000</v>
      </c>
      <c r="I22" s="29"/>
      <c r="J22" s="29"/>
      <c r="K22" s="28" t="s">
        <v>83</v>
      </c>
      <c r="L22" s="40" t="s">
        <v>45</v>
      </c>
      <c r="M22" s="40" t="s">
        <v>89</v>
      </c>
      <c r="N22" s="28" t="s">
        <v>39</v>
      </c>
    </row>
    <row r="23" spans="1:14" ht="47.25" customHeight="1" x14ac:dyDescent="0.2">
      <c r="A23" s="37" t="s">
        <v>88</v>
      </c>
      <c r="B23" s="35" t="s">
        <v>87</v>
      </c>
      <c r="C23" s="34">
        <f t="shared" si="0"/>
        <v>296931.23595505615</v>
      </c>
      <c r="D23" s="33">
        <f t="shared" si="1"/>
        <v>247442.69662921346</v>
      </c>
      <c r="E23" s="32">
        <f t="shared" si="2"/>
        <v>1321344</v>
      </c>
      <c r="F23" s="32">
        <v>1101120</v>
      </c>
      <c r="G23" s="31" t="s">
        <v>58</v>
      </c>
      <c r="H23" s="30"/>
      <c r="I23" s="29"/>
      <c r="J23" s="29"/>
      <c r="K23" s="28" t="s">
        <v>83</v>
      </c>
      <c r="L23" s="40" t="s">
        <v>52</v>
      </c>
      <c r="M23" s="40" t="s">
        <v>40</v>
      </c>
      <c r="N23" s="28" t="s">
        <v>39</v>
      </c>
    </row>
    <row r="24" spans="1:14" ht="103.5" customHeight="1" x14ac:dyDescent="0.2">
      <c r="A24" s="37" t="s">
        <v>86</v>
      </c>
      <c r="B24" s="35" t="s">
        <v>85</v>
      </c>
      <c r="C24" s="34">
        <f t="shared" si="0"/>
        <v>212696.62921348316</v>
      </c>
      <c r="D24" s="33">
        <f t="shared" si="1"/>
        <v>177247.19101123596</v>
      </c>
      <c r="E24" s="32">
        <f t="shared" si="2"/>
        <v>946500</v>
      </c>
      <c r="F24" s="32">
        <v>788750</v>
      </c>
      <c r="G24" s="31" t="s">
        <v>84</v>
      </c>
      <c r="H24" s="30"/>
      <c r="I24" s="29"/>
      <c r="J24" s="29"/>
      <c r="K24" s="28" t="s">
        <v>83</v>
      </c>
      <c r="L24" s="40" t="s">
        <v>82</v>
      </c>
      <c r="M24" s="40" t="s">
        <v>77</v>
      </c>
      <c r="N24" s="28" t="s">
        <v>39</v>
      </c>
    </row>
    <row r="25" spans="1:14" ht="117" customHeight="1" x14ac:dyDescent="0.2">
      <c r="A25" s="54" t="s">
        <v>81</v>
      </c>
      <c r="B25" s="35" t="s">
        <v>80</v>
      </c>
      <c r="C25" s="34">
        <f t="shared" si="0"/>
        <v>4348741.798651685</v>
      </c>
      <c r="D25" s="33">
        <f t="shared" si="1"/>
        <v>3623951.4988764045</v>
      </c>
      <c r="E25" s="32">
        <f t="shared" si="2"/>
        <v>19351901.004000001</v>
      </c>
      <c r="F25" s="53">
        <v>16126584.17</v>
      </c>
      <c r="G25" s="31" t="s">
        <v>79</v>
      </c>
      <c r="H25" s="30"/>
      <c r="I25" s="30"/>
      <c r="J25" s="42"/>
      <c r="K25" s="43" t="s">
        <v>78</v>
      </c>
      <c r="L25" s="41" t="s">
        <v>77</v>
      </c>
      <c r="M25" s="41" t="s">
        <v>76</v>
      </c>
      <c r="N25" s="28" t="s">
        <v>39</v>
      </c>
    </row>
    <row r="26" spans="1:14" ht="79.5" customHeight="1" x14ac:dyDescent="0.2">
      <c r="A26" s="37" t="s">
        <v>75</v>
      </c>
      <c r="B26" s="35" t="s">
        <v>74</v>
      </c>
      <c r="C26" s="34">
        <f t="shared" si="0"/>
        <v>1340418.1914606742</v>
      </c>
      <c r="D26" s="33">
        <f t="shared" si="1"/>
        <v>1117015.1595505618</v>
      </c>
      <c r="E26" s="32">
        <f t="shared" si="2"/>
        <v>5964860.9519999996</v>
      </c>
      <c r="F26" s="53">
        <v>4970717.46</v>
      </c>
      <c r="G26" s="31" t="s">
        <v>73</v>
      </c>
      <c r="H26" s="30"/>
      <c r="I26" s="30"/>
      <c r="J26" s="42"/>
      <c r="K26" s="28" t="s">
        <v>72</v>
      </c>
      <c r="L26" s="41" t="s">
        <v>71</v>
      </c>
      <c r="M26" s="41" t="s">
        <v>63</v>
      </c>
      <c r="N26" s="28" t="s">
        <v>39</v>
      </c>
    </row>
    <row r="27" spans="1:14" ht="83.25" customHeight="1" x14ac:dyDescent="0.2">
      <c r="A27" s="37" t="s">
        <v>70</v>
      </c>
      <c r="B27" s="35" t="s">
        <v>69</v>
      </c>
      <c r="C27" s="34">
        <f t="shared" si="0"/>
        <v>120404.49438202246</v>
      </c>
      <c r="D27" s="33">
        <f t="shared" si="1"/>
        <v>100337.07865168538</v>
      </c>
      <c r="E27" s="32">
        <f t="shared" si="2"/>
        <v>535800</v>
      </c>
      <c r="F27" s="32">
        <v>446500</v>
      </c>
      <c r="G27" s="31" t="s">
        <v>58</v>
      </c>
      <c r="H27" s="30"/>
      <c r="I27" s="29"/>
      <c r="J27" s="29"/>
      <c r="K27" s="28" t="s">
        <v>42</v>
      </c>
      <c r="L27" s="40" t="s">
        <v>31</v>
      </c>
      <c r="M27" s="52" t="s">
        <v>68</v>
      </c>
      <c r="N27" s="28" t="s">
        <v>39</v>
      </c>
    </row>
    <row r="28" spans="1:14" ht="48" customHeight="1" x14ac:dyDescent="0.2">
      <c r="A28" s="37" t="s">
        <v>67</v>
      </c>
      <c r="B28" s="35" t="s">
        <v>66</v>
      </c>
      <c r="C28" s="34">
        <f t="shared" si="0"/>
        <v>41878.651685393255</v>
      </c>
      <c r="D28" s="33">
        <f t="shared" si="1"/>
        <v>34898.876404494382</v>
      </c>
      <c r="E28" s="32">
        <f t="shared" si="2"/>
        <v>186360</v>
      </c>
      <c r="F28" s="32">
        <v>155300</v>
      </c>
      <c r="G28" s="31" t="s">
        <v>65</v>
      </c>
      <c r="H28" s="30"/>
      <c r="I28" s="29"/>
      <c r="J28" s="29"/>
      <c r="K28" s="28" t="s">
        <v>42</v>
      </c>
      <c r="L28" s="40" t="s">
        <v>64</v>
      </c>
      <c r="M28" s="51" t="s">
        <v>63</v>
      </c>
      <c r="N28" s="28" t="s">
        <v>39</v>
      </c>
    </row>
    <row r="29" spans="1:14" ht="54.75" customHeight="1" x14ac:dyDescent="0.2">
      <c r="A29" s="36" t="s">
        <v>62</v>
      </c>
      <c r="B29" s="35" t="s">
        <v>61</v>
      </c>
      <c r="C29" s="34">
        <f>D29</f>
        <v>38764.044943820227</v>
      </c>
      <c r="D29" s="33">
        <f t="shared" si="1"/>
        <v>38764.044943820227</v>
      </c>
      <c r="E29" s="32">
        <f>F29</f>
        <v>172500</v>
      </c>
      <c r="F29" s="32">
        <v>172500</v>
      </c>
      <c r="G29" s="31" t="s">
        <v>58</v>
      </c>
      <c r="H29" s="30"/>
      <c r="I29" s="29"/>
      <c r="J29" s="29"/>
      <c r="K29" s="28" t="s">
        <v>42</v>
      </c>
      <c r="L29" s="40" t="s">
        <v>57</v>
      </c>
      <c r="M29" s="51" t="s">
        <v>56</v>
      </c>
      <c r="N29" s="28" t="s">
        <v>39</v>
      </c>
    </row>
    <row r="30" spans="1:14" ht="72.75" customHeight="1" x14ac:dyDescent="0.2">
      <c r="A30" s="37" t="s">
        <v>60</v>
      </c>
      <c r="B30" s="35" t="s">
        <v>59</v>
      </c>
      <c r="C30" s="34">
        <f>D30</f>
        <v>63656.629213483146</v>
      </c>
      <c r="D30" s="33">
        <f t="shared" si="1"/>
        <v>63656.629213483146</v>
      </c>
      <c r="E30" s="32">
        <f>F30</f>
        <v>283272</v>
      </c>
      <c r="F30" s="32">
        <v>283272</v>
      </c>
      <c r="G30" s="31" t="s">
        <v>58</v>
      </c>
      <c r="H30" s="30"/>
      <c r="I30" s="29"/>
      <c r="J30" s="29"/>
      <c r="K30" s="28" t="s">
        <v>42</v>
      </c>
      <c r="L30" s="40" t="s">
        <v>57</v>
      </c>
      <c r="M30" s="51" t="s">
        <v>56</v>
      </c>
      <c r="N30" s="28" t="s">
        <v>39</v>
      </c>
    </row>
    <row r="31" spans="1:14" ht="254.25" customHeight="1" x14ac:dyDescent="0.2">
      <c r="A31" s="37" t="s">
        <v>55</v>
      </c>
      <c r="B31" s="35" t="s">
        <v>54</v>
      </c>
      <c r="C31" s="34">
        <f>D31*1.2</f>
        <v>45842.696629213482</v>
      </c>
      <c r="D31" s="33">
        <f t="shared" si="1"/>
        <v>38202.247191011236</v>
      </c>
      <c r="E31" s="32">
        <f>F31*1.2</f>
        <v>204000</v>
      </c>
      <c r="F31" s="32">
        <v>170000</v>
      </c>
      <c r="G31" s="31" t="s">
        <v>27</v>
      </c>
      <c r="H31" s="30"/>
      <c r="I31" s="29"/>
      <c r="J31" s="29"/>
      <c r="K31" s="43" t="s">
        <v>42</v>
      </c>
      <c r="L31" s="40" t="s">
        <v>53</v>
      </c>
      <c r="M31" s="40" t="s">
        <v>52</v>
      </c>
      <c r="N31" s="28" t="s">
        <v>39</v>
      </c>
    </row>
    <row r="32" spans="1:14" ht="120" customHeight="1" x14ac:dyDescent="0.2">
      <c r="A32" s="37" t="s">
        <v>51</v>
      </c>
      <c r="B32" s="50" t="s">
        <v>50</v>
      </c>
      <c r="C32" s="49">
        <f>D32*1.2</f>
        <v>207191.01033707862</v>
      </c>
      <c r="D32" s="48">
        <f t="shared" si="1"/>
        <v>172659.17528089887</v>
      </c>
      <c r="E32" s="39">
        <f>F32*1.2</f>
        <v>921999.99599999993</v>
      </c>
      <c r="F32" s="47">
        <v>768333.33</v>
      </c>
      <c r="G32" s="46" t="s">
        <v>49</v>
      </c>
      <c r="H32" s="45"/>
      <c r="I32" s="44"/>
      <c r="J32" s="44"/>
      <c r="K32" s="43" t="s">
        <v>42</v>
      </c>
      <c r="L32" s="40" t="s">
        <v>41</v>
      </c>
      <c r="M32" s="40" t="s">
        <v>48</v>
      </c>
      <c r="N32" s="43" t="s">
        <v>39</v>
      </c>
    </row>
    <row r="33" spans="1:14" ht="46.5" customHeight="1" x14ac:dyDescent="0.2">
      <c r="A33" s="37" t="s">
        <v>47</v>
      </c>
      <c r="B33" s="35" t="s">
        <v>46</v>
      </c>
      <c r="C33" s="34">
        <f>D33*1.2</f>
        <v>249438.20224719099</v>
      </c>
      <c r="D33" s="33">
        <f t="shared" si="1"/>
        <v>207865.16853932582</v>
      </c>
      <c r="E33" s="32">
        <f>F33*1.2</f>
        <v>1110000</v>
      </c>
      <c r="F33" s="32">
        <v>925000</v>
      </c>
      <c r="G33" s="31" t="s">
        <v>17</v>
      </c>
      <c r="H33" s="30"/>
      <c r="I33" s="29"/>
      <c r="J33" s="29"/>
      <c r="K33" s="43" t="s">
        <v>42</v>
      </c>
      <c r="L33" s="40" t="s">
        <v>30</v>
      </c>
      <c r="M33" s="40" t="s">
        <v>45</v>
      </c>
      <c r="N33" s="28" t="s">
        <v>39</v>
      </c>
    </row>
    <row r="34" spans="1:14" ht="62.25" customHeight="1" x14ac:dyDescent="0.2">
      <c r="A34" s="37" t="s">
        <v>44</v>
      </c>
      <c r="B34" s="35" t="s">
        <v>43</v>
      </c>
      <c r="C34" s="34">
        <f>D34*1.2</f>
        <v>95040</v>
      </c>
      <c r="D34" s="33">
        <f t="shared" si="1"/>
        <v>79200</v>
      </c>
      <c r="E34" s="32">
        <f>F34*1.2</f>
        <v>422928</v>
      </c>
      <c r="F34" s="38">
        <v>352440</v>
      </c>
      <c r="G34" s="31" t="s">
        <v>27</v>
      </c>
      <c r="H34" s="30"/>
      <c r="I34" s="30"/>
      <c r="J34" s="42"/>
      <c r="K34" s="28" t="s">
        <v>42</v>
      </c>
      <c r="L34" s="41" t="s">
        <v>41</v>
      </c>
      <c r="M34" s="41" t="s">
        <v>40</v>
      </c>
      <c r="N34" s="28" t="s">
        <v>39</v>
      </c>
    </row>
    <row r="35" spans="1:14" ht="58.5" customHeight="1" x14ac:dyDescent="0.2">
      <c r="A35" s="37" t="s">
        <v>38</v>
      </c>
      <c r="B35" s="35" t="s">
        <v>37</v>
      </c>
      <c r="C35" s="33">
        <f>E35/4.45</f>
        <v>15730.337078651684</v>
      </c>
      <c r="D35" s="33">
        <f t="shared" si="1"/>
        <v>15730.337078651684</v>
      </c>
      <c r="E35" s="32">
        <f>F35*1</f>
        <v>70000</v>
      </c>
      <c r="F35" s="32">
        <v>70000</v>
      </c>
      <c r="G35" s="31" t="s">
        <v>36</v>
      </c>
      <c r="H35" s="30"/>
      <c r="I35" s="29"/>
      <c r="J35" s="29"/>
      <c r="K35" s="28" t="s">
        <v>26</v>
      </c>
      <c r="L35" s="40" t="s">
        <v>35</v>
      </c>
      <c r="M35" s="40" t="s">
        <v>34</v>
      </c>
      <c r="N35" s="27" t="s">
        <v>24</v>
      </c>
    </row>
    <row r="36" spans="1:14" s="26" customFormat="1" ht="54" customHeight="1" x14ac:dyDescent="0.2">
      <c r="A36" s="36" t="s">
        <v>33</v>
      </c>
      <c r="B36" s="35" t="s">
        <v>32</v>
      </c>
      <c r="C36" s="34">
        <f t="shared" ref="C36:C41" si="3">D36*1.2</f>
        <v>89811.235955056167</v>
      </c>
      <c r="D36" s="33">
        <f t="shared" si="1"/>
        <v>74842.696629213475</v>
      </c>
      <c r="E36" s="32">
        <f t="shared" ref="E36:E41" si="4">F36*1.2</f>
        <v>399660</v>
      </c>
      <c r="F36" s="32">
        <v>333050</v>
      </c>
      <c r="G36" s="31" t="s">
        <v>27</v>
      </c>
      <c r="H36" s="30"/>
      <c r="I36" s="29"/>
      <c r="J36" s="29"/>
      <c r="K36" s="28" t="s">
        <v>26</v>
      </c>
      <c r="L36" s="40" t="s">
        <v>31</v>
      </c>
      <c r="M36" s="40" t="s">
        <v>30</v>
      </c>
      <c r="N36" s="27" t="s">
        <v>24</v>
      </c>
    </row>
    <row r="37" spans="1:14" ht="57.75" customHeight="1" x14ac:dyDescent="0.2">
      <c r="A37" s="37" t="s">
        <v>29</v>
      </c>
      <c r="B37" s="35" t="s">
        <v>28</v>
      </c>
      <c r="C37" s="34">
        <f t="shared" si="3"/>
        <v>108650.45393258426</v>
      </c>
      <c r="D37" s="33">
        <f t="shared" si="1"/>
        <v>90542.044943820219</v>
      </c>
      <c r="E37" s="39">
        <f t="shared" si="4"/>
        <v>483494.51999999996</v>
      </c>
      <c r="F37" s="38">
        <v>402912.1</v>
      </c>
      <c r="G37" s="31" t="s">
        <v>27</v>
      </c>
      <c r="H37" s="30">
        <v>3040000</v>
      </c>
      <c r="I37" s="29"/>
      <c r="J37" s="29"/>
      <c r="K37" s="28" t="s">
        <v>26</v>
      </c>
      <c r="L37" s="82" t="s">
        <v>25</v>
      </c>
      <c r="M37" s="83"/>
      <c r="N37" s="27" t="s">
        <v>24</v>
      </c>
    </row>
    <row r="38" spans="1:14" ht="60" customHeight="1" x14ac:dyDescent="0.2">
      <c r="A38" s="37" t="s">
        <v>23</v>
      </c>
      <c r="B38" s="35" t="s">
        <v>21</v>
      </c>
      <c r="C38" s="34">
        <f t="shared" si="3"/>
        <v>26276.629213483146</v>
      </c>
      <c r="D38" s="33">
        <f t="shared" si="1"/>
        <v>21897.191011235955</v>
      </c>
      <c r="E38" s="32">
        <f t="shared" si="4"/>
        <v>116931</v>
      </c>
      <c r="F38" s="32">
        <v>97442.5</v>
      </c>
      <c r="G38" s="31" t="s">
        <v>20</v>
      </c>
      <c r="H38" s="30"/>
      <c r="I38" s="29"/>
      <c r="J38" s="29"/>
      <c r="K38" s="28" t="s">
        <v>12</v>
      </c>
      <c r="L38" s="77" t="s">
        <v>11</v>
      </c>
      <c r="M38" s="77"/>
      <c r="N38" s="27" t="s">
        <v>16</v>
      </c>
    </row>
    <row r="39" spans="1:14" ht="68.25" customHeight="1" x14ac:dyDescent="0.2">
      <c r="A39" s="37" t="s">
        <v>22</v>
      </c>
      <c r="B39" s="35" t="s">
        <v>21</v>
      </c>
      <c r="C39" s="34">
        <f t="shared" si="3"/>
        <v>72359.549662921345</v>
      </c>
      <c r="D39" s="33">
        <f t="shared" si="1"/>
        <v>60299.624719101128</v>
      </c>
      <c r="E39" s="32">
        <f t="shared" si="4"/>
        <v>321999.99599999998</v>
      </c>
      <c r="F39" s="32">
        <v>268333.33</v>
      </c>
      <c r="G39" s="31" t="s">
        <v>20</v>
      </c>
      <c r="H39" s="30"/>
      <c r="I39" s="29"/>
      <c r="J39" s="29"/>
      <c r="K39" s="28" t="s">
        <v>12</v>
      </c>
      <c r="L39" s="77" t="s">
        <v>11</v>
      </c>
      <c r="M39" s="77"/>
      <c r="N39" s="27" t="s">
        <v>16</v>
      </c>
    </row>
    <row r="40" spans="1:14" ht="82.5" customHeight="1" x14ac:dyDescent="0.2">
      <c r="A40" s="37" t="s">
        <v>19</v>
      </c>
      <c r="B40" s="35" t="s">
        <v>18</v>
      </c>
      <c r="C40" s="34">
        <f t="shared" si="3"/>
        <v>5168.5402247191005</v>
      </c>
      <c r="D40" s="33">
        <f t="shared" si="1"/>
        <v>4307.1168539325836</v>
      </c>
      <c r="E40" s="32">
        <f t="shared" si="4"/>
        <v>23000.003999999997</v>
      </c>
      <c r="F40" s="32">
        <v>19166.669999999998</v>
      </c>
      <c r="G40" s="31" t="s">
        <v>17</v>
      </c>
      <c r="H40" s="30"/>
      <c r="I40" s="29"/>
      <c r="J40" s="29"/>
      <c r="K40" s="28" t="s">
        <v>12</v>
      </c>
      <c r="L40" s="77" t="s">
        <v>11</v>
      </c>
      <c r="M40" s="77"/>
      <c r="N40" s="27" t="s">
        <v>16</v>
      </c>
    </row>
    <row r="41" spans="1:14" s="26" customFormat="1" ht="60" customHeight="1" x14ac:dyDescent="0.2">
      <c r="A41" s="36" t="s">
        <v>15</v>
      </c>
      <c r="B41" s="35" t="s">
        <v>14</v>
      </c>
      <c r="C41" s="34">
        <f t="shared" si="3"/>
        <v>11638.999550561797</v>
      </c>
      <c r="D41" s="33">
        <f t="shared" si="1"/>
        <v>9699.1662921348307</v>
      </c>
      <c r="E41" s="32">
        <f t="shared" si="4"/>
        <v>51793.548000000003</v>
      </c>
      <c r="F41" s="32">
        <v>43161.29</v>
      </c>
      <c r="G41" s="31" t="s">
        <v>13</v>
      </c>
      <c r="H41" s="30"/>
      <c r="I41" s="29"/>
      <c r="J41" s="29"/>
      <c r="K41" s="28" t="s">
        <v>12</v>
      </c>
      <c r="L41" s="77" t="s">
        <v>11</v>
      </c>
      <c r="M41" s="77"/>
      <c r="N41" s="27" t="s">
        <v>10</v>
      </c>
    </row>
    <row r="42" spans="1:14" s="23" customFormat="1" ht="18.75" customHeight="1" x14ac:dyDescent="0.2">
      <c r="A42" s="92" t="s">
        <v>9</v>
      </c>
      <c r="B42" s="93"/>
      <c r="C42" s="25">
        <f>SUM(C14:C41)</f>
        <v>10757338.906067418</v>
      </c>
      <c r="D42" s="25">
        <f>SUM(D14:D41)</f>
        <v>8984140.9235955048</v>
      </c>
      <c r="E42" s="24">
        <f>SUM(E14:E41)</f>
        <v>47870158.131999999</v>
      </c>
      <c r="F42" s="24">
        <f>SUM(F14:F41)</f>
        <v>39979427.109999999</v>
      </c>
      <c r="G42" s="94"/>
      <c r="H42" s="95"/>
      <c r="I42" s="95"/>
      <c r="J42" s="95"/>
      <c r="K42" s="95"/>
      <c r="L42" s="95"/>
      <c r="M42" s="95"/>
      <c r="N42" s="96"/>
    </row>
    <row r="43" spans="1:14" ht="13.5" customHeight="1" x14ac:dyDescent="0.2">
      <c r="A43" s="22" t="s">
        <v>8</v>
      </c>
      <c r="B43" s="21"/>
      <c r="C43" s="20"/>
      <c r="D43" s="19"/>
      <c r="E43" s="17"/>
      <c r="F43" s="17"/>
      <c r="G43" s="18"/>
      <c r="H43" s="17"/>
      <c r="I43" s="16"/>
      <c r="J43" s="16"/>
      <c r="K43" s="10"/>
      <c r="L43" s="10"/>
      <c r="M43" s="10"/>
      <c r="N43" s="10"/>
    </row>
    <row r="44" spans="1:14" ht="63.75" customHeight="1" x14ac:dyDescent="0.2">
      <c r="A44" s="97" t="s">
        <v>7</v>
      </c>
      <c r="B44" s="97"/>
      <c r="C44" s="97"/>
      <c r="D44" s="97"/>
      <c r="E44" s="97"/>
      <c r="F44" s="14"/>
      <c r="G44" s="14"/>
      <c r="H44" s="13"/>
      <c r="I44" s="13"/>
      <c r="J44" s="13"/>
      <c r="K44" s="12"/>
      <c r="L44" s="11"/>
      <c r="M44" s="10"/>
      <c r="N44" s="10"/>
    </row>
    <row r="45" spans="1:14" ht="10.5" customHeight="1" x14ac:dyDescent="0.2">
      <c r="A45" s="15"/>
      <c r="B45" s="15"/>
      <c r="C45" s="15"/>
      <c r="D45" s="15"/>
      <c r="E45" s="15"/>
      <c r="F45" s="14"/>
      <c r="G45" s="14"/>
      <c r="H45" s="13"/>
      <c r="I45" s="13"/>
      <c r="J45" s="13"/>
      <c r="K45" s="12"/>
      <c r="L45" s="11"/>
      <c r="M45" s="10"/>
      <c r="N45" s="10"/>
    </row>
    <row r="46" spans="1:14" x14ac:dyDescent="0.2">
      <c r="D46" s="84" t="s">
        <v>6</v>
      </c>
      <c r="E46" s="84"/>
      <c r="F46" s="84"/>
      <c r="G46" s="84"/>
      <c r="H46" s="9"/>
      <c r="I46" s="9"/>
      <c r="J46" s="9"/>
      <c r="K46" s="7"/>
      <c r="L46" s="7"/>
      <c r="M46" s="7"/>
    </row>
    <row r="47" spans="1:14" ht="12" customHeight="1" x14ac:dyDescent="0.2">
      <c r="D47" s="84" t="s">
        <v>5</v>
      </c>
      <c r="E47" s="84"/>
      <c r="F47" s="84"/>
      <c r="G47" s="84"/>
      <c r="H47" s="8"/>
      <c r="I47" s="8"/>
      <c r="J47" s="1"/>
      <c r="K47" s="7"/>
      <c r="L47" s="7"/>
      <c r="M47" s="7"/>
    </row>
    <row r="48" spans="1:14" ht="12" customHeight="1" x14ac:dyDescent="0.25">
      <c r="D48" s="78" t="s">
        <v>4</v>
      </c>
      <c r="E48" s="78"/>
      <c r="F48" s="78"/>
      <c r="G48" s="78"/>
      <c r="H48" s="78"/>
      <c r="I48" s="78"/>
      <c r="J48" s="78"/>
      <c r="K48" s="6"/>
      <c r="L48" s="6"/>
      <c r="M48" s="5"/>
    </row>
    <row r="49" spans="1:14" ht="12.75" customHeight="1" x14ac:dyDescent="0.2">
      <c r="A49" s="84" t="s">
        <v>3</v>
      </c>
      <c r="B49" s="84"/>
      <c r="K49" s="91" t="s">
        <v>2</v>
      </c>
      <c r="L49" s="91"/>
      <c r="M49" s="91"/>
      <c r="N49" s="91"/>
    </row>
    <row r="50" spans="1:14" x14ac:dyDescent="0.2">
      <c r="A50" s="84" t="s">
        <v>1</v>
      </c>
      <c r="B50" s="84"/>
      <c r="D50" s="4"/>
      <c r="E50" s="3"/>
      <c r="F50" s="3"/>
      <c r="G50" s="3"/>
      <c r="H50" s="3"/>
      <c r="I50" s="3"/>
      <c r="K50" s="91"/>
      <c r="L50" s="91"/>
      <c r="M50" s="91"/>
      <c r="N50" s="91"/>
    </row>
    <row r="51" spans="1:14" x14ac:dyDescent="0.2">
      <c r="D51" s="4"/>
      <c r="E51" s="3"/>
      <c r="F51" s="3"/>
      <c r="G51" s="3"/>
      <c r="H51" s="3"/>
      <c r="I51" s="3"/>
      <c r="K51" s="91"/>
      <c r="L51" s="91"/>
      <c r="M51" s="91"/>
      <c r="N51" s="91"/>
    </row>
    <row r="52" spans="1:14" x14ac:dyDescent="0.2">
      <c r="D52" s="4"/>
      <c r="E52" s="2"/>
      <c r="F52" s="3"/>
      <c r="G52" s="3"/>
      <c r="H52" s="2"/>
      <c r="I52" s="2"/>
      <c r="K52" s="91"/>
      <c r="L52" s="91"/>
      <c r="M52" s="91"/>
      <c r="N52" s="91"/>
    </row>
    <row r="55" spans="1:14" x14ac:dyDescent="0.2">
      <c r="K55" s="91" t="s">
        <v>0</v>
      </c>
      <c r="L55" s="91"/>
      <c r="M55" s="91"/>
      <c r="N55" s="91"/>
    </row>
    <row r="56" spans="1:14" x14ac:dyDescent="0.2">
      <c r="K56" s="91"/>
      <c r="L56" s="91"/>
      <c r="M56" s="91"/>
      <c r="N56" s="91"/>
    </row>
    <row r="57" spans="1:14" x14ac:dyDescent="0.2">
      <c r="K57" s="91"/>
      <c r="L57" s="91"/>
      <c r="M57" s="91"/>
      <c r="N57" s="91"/>
    </row>
    <row r="58" spans="1:14" x14ac:dyDescent="0.2">
      <c r="K58" s="91"/>
      <c r="L58" s="91"/>
      <c r="M58" s="91"/>
      <c r="N58" s="91"/>
    </row>
    <row r="60" spans="1:14" x14ac:dyDescent="0.2">
      <c r="D60" s="1"/>
    </row>
  </sheetData>
  <mergeCells count="25">
    <mergeCell ref="A42:B42"/>
    <mergeCell ref="G42:N42"/>
    <mergeCell ref="A50:B50"/>
    <mergeCell ref="L41:M41"/>
    <mergeCell ref="A44:E44"/>
    <mergeCell ref="K49:N52"/>
    <mergeCell ref="A49:B49"/>
    <mergeCell ref="D47:G47"/>
    <mergeCell ref="L17:N17"/>
    <mergeCell ref="L15:N15"/>
    <mergeCell ref="L14:N14"/>
    <mergeCell ref="K55:N58"/>
    <mergeCell ref="L19:N19"/>
    <mergeCell ref="A8:C8"/>
    <mergeCell ref="D9:K9"/>
    <mergeCell ref="E10:F10"/>
    <mergeCell ref="L16:N16"/>
    <mergeCell ref="A11:N11"/>
    <mergeCell ref="L39:M39"/>
    <mergeCell ref="L38:M38"/>
    <mergeCell ref="D48:J48"/>
    <mergeCell ref="L18:N18"/>
    <mergeCell ref="L37:M37"/>
    <mergeCell ref="D46:G46"/>
    <mergeCell ref="L40:M40"/>
  </mergeCells>
  <pageMargins left="0.7" right="0.7" top="0.75" bottom="0.75" header="0.3" footer="0.3"/>
  <pageSetup paperSize="9" scale="67" fitToHeight="0" orientation="landscape" horizontalDpi="300" verticalDpi="300" r:id="rId1"/>
  <rowBreaks count="3" manualBreakCount="3">
    <brk id="20" max="13" man="1"/>
    <brk id="30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PAAP forma pentru semnat</vt:lpstr>
      <vt:lpstr>'PAAP forma pentru semnat'!Print_Area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Paun Laura,ISC</dc:creator>
  <cp:lastModifiedBy>Mitea Ioana, ISC</cp:lastModifiedBy>
  <dcterms:created xsi:type="dcterms:W3CDTF">2016-05-10T05:43:31Z</dcterms:created>
  <dcterms:modified xsi:type="dcterms:W3CDTF">2016-05-10T06:39:11Z</dcterms:modified>
</cp:coreProperties>
</file>