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355" activeTab="2"/>
  </bookViews>
  <sheets>
    <sheet name="Anexa 1" sheetId="1" r:id="rId1"/>
    <sheet name="Anexa 2" sheetId="2" r:id="rId2"/>
    <sheet name="Anexa 3" sheetId="3" r:id="rId3"/>
  </sheets>
  <definedNames>
    <definedName name="_xlnm._FilterDatabase" localSheetId="2" hidden="1">'Anexa 3'!$A$7:$I$24</definedName>
    <definedName name="_xlnm.Print_Area" localSheetId="0">'Anexa 1'!$A$1:$E$9</definedName>
    <definedName name="_xlnm.Print_Area" localSheetId="1">'Anexa 2'!$A$1:$M$12</definedName>
    <definedName name="_xlnm.Print_Area" localSheetId="2">'Anexa 3'!$A$1:$I$24</definedName>
    <definedName name="_xlnm.Print_Titles" localSheetId="2">'Anexa 3'!$4:$6</definedName>
  </definedNames>
  <calcPr fullCalcOnLoad="1"/>
</workbook>
</file>

<file path=xl/comments2.xml><?xml version="1.0" encoding="utf-8"?>
<comments xmlns="http://schemas.openxmlformats.org/spreadsheetml/2006/main">
  <authors>
    <author>HP-Compaq</author>
    <author>Ancuta Cirstea</author>
  </authors>
  <commentList>
    <comment ref="I4" authorId="0">
      <text>
        <r>
          <rPr>
            <b/>
            <sz val="8"/>
            <rFont val="Tahoma"/>
            <family val="2"/>
          </rPr>
          <t>HP-Compaq:</t>
        </r>
        <r>
          <rPr>
            <sz val="8"/>
            <rFont val="Tahoma"/>
            <family val="2"/>
          </rPr>
          <t xml:space="preserve">
proiecte care au contractat FEDR</t>
        </r>
      </text>
    </comment>
    <comment ref="E6" authorId="0">
      <text>
        <r>
          <rPr>
            <b/>
            <sz val="8"/>
            <rFont val="Tahoma"/>
            <family val="2"/>
          </rPr>
          <t>HP-Compaq:</t>
        </r>
        <r>
          <rPr>
            <sz val="8"/>
            <rFont val="Tahoma"/>
            <family val="2"/>
          </rPr>
          <t xml:space="preserve">
aferenta beneficiarului roman</t>
        </r>
      </text>
    </comment>
    <comment ref="H5" authorId="0">
      <text>
        <r>
          <rPr>
            <b/>
            <sz val="8"/>
            <rFont val="Tahoma"/>
            <family val="2"/>
          </rPr>
          <t>HP-Compaq:</t>
        </r>
        <r>
          <rPr>
            <sz val="8"/>
            <rFont val="Tahoma"/>
            <family val="2"/>
          </rPr>
          <t xml:space="preserve">
aferent beneficiarului roman</t>
        </r>
      </text>
    </comment>
    <comment ref="C11" authorId="1">
      <text>
        <r>
          <rPr>
            <b/>
            <sz val="9"/>
            <rFont val="Tahoma"/>
            <family val="2"/>
          </rPr>
          <t>Ancuta Cirstea:</t>
        </r>
        <r>
          <rPr>
            <sz val="9"/>
            <rFont val="Tahoma"/>
            <family val="2"/>
          </rPr>
          <t xml:space="preserve">
Provisional budget for </t>
        </r>
        <r>
          <rPr>
            <b/>
            <sz val="9"/>
            <rFont val="Tahoma"/>
            <family val="2"/>
          </rPr>
          <t>01.01.2016 - 31.08.2018</t>
        </r>
      </text>
    </comment>
  </commentList>
</comments>
</file>

<file path=xl/comments3.xml><?xml version="1.0" encoding="utf-8"?>
<comments xmlns="http://schemas.openxmlformats.org/spreadsheetml/2006/main">
  <authors>
    <author>Ancuta Cirstea</author>
  </authors>
  <commentList>
    <comment ref="E23" authorId="0">
      <text>
        <r>
          <rPr>
            <b/>
            <sz val="9"/>
            <rFont val="Tahoma"/>
            <family val="2"/>
          </rPr>
          <t>Ancuta Cirstea:</t>
        </r>
        <r>
          <rPr>
            <sz val="9"/>
            <rFont val="Tahoma"/>
            <family val="2"/>
          </rPr>
          <t xml:space="preserve">
Provisional budget for 
</t>
        </r>
        <r>
          <rPr>
            <b/>
            <sz val="9"/>
            <rFont val="Tahoma"/>
            <family val="2"/>
          </rPr>
          <t>01.01.2016 - 31.08.2018</t>
        </r>
      </text>
    </comment>
    <comment ref="H23" authorId="0">
      <text>
        <r>
          <rPr>
            <b/>
            <sz val="9"/>
            <rFont val="Tahoma"/>
            <family val="2"/>
          </rPr>
          <t>Ancuta Cirstea:</t>
        </r>
        <r>
          <rPr>
            <sz val="9"/>
            <rFont val="Tahoma"/>
            <family val="2"/>
          </rPr>
          <t xml:space="preserve">
Provisional budget for 
</t>
        </r>
        <r>
          <rPr>
            <b/>
            <sz val="9"/>
            <rFont val="Tahoma"/>
            <family val="2"/>
          </rPr>
          <t>01.01.2016 - 31.08.2018</t>
        </r>
      </text>
    </comment>
  </commentList>
</comments>
</file>

<file path=xl/sharedStrings.xml><?xml version="1.0" encoding="utf-8"?>
<sst xmlns="http://schemas.openxmlformats.org/spreadsheetml/2006/main" count="118" uniqueCount="74">
  <si>
    <t>Număr</t>
  </si>
  <si>
    <t>Proiecte depuse</t>
  </si>
  <si>
    <t>Proiecte aprobate</t>
  </si>
  <si>
    <t>Anexa 2</t>
  </si>
  <si>
    <t>Proiecte contractate</t>
  </si>
  <si>
    <t>SITUAŢIA PROIECTELOR PENTRU COMPONENTELE LANSATE</t>
  </si>
  <si>
    <t>TOTAL</t>
  </si>
  <si>
    <t>Nr. crt.</t>
  </si>
  <si>
    <t>Titlu proiect</t>
  </si>
  <si>
    <t>Nume beneficiar</t>
  </si>
  <si>
    <t>Nume operaţiune / DMI din care se finanţează</t>
  </si>
  <si>
    <t>Anexa 1</t>
  </si>
  <si>
    <t>Domenii majore de intervenţie</t>
  </si>
  <si>
    <t xml:space="preserve">Data lansării/
Data estimativă a lansării
</t>
  </si>
  <si>
    <t>Documente necesare pentru lansare</t>
  </si>
  <si>
    <t xml:space="preserve">Stadiul documentelor necesare </t>
  </si>
  <si>
    <t>Probleme / blocaje în lansare</t>
  </si>
  <si>
    <t>Ghid</t>
  </si>
  <si>
    <t>Ordin cheltuieli eligibile</t>
  </si>
  <si>
    <t xml:space="preserve">Finanţare acordată </t>
  </si>
  <si>
    <t>Axă prioritară/ Domeniu major de intervenţie/       Operaţiune lansate</t>
  </si>
  <si>
    <t>Total valoare proiect</t>
  </si>
  <si>
    <t>Valoare (EURO)</t>
  </si>
  <si>
    <t>Valoarea proiectului (Eur)</t>
  </si>
  <si>
    <t>Valoare (Eur)</t>
  </si>
  <si>
    <t>TOTAL GENERAL</t>
  </si>
  <si>
    <t>Fonduri UE aferente RO</t>
  </si>
  <si>
    <t>Buget naţional RO</t>
  </si>
  <si>
    <t>Contribuţia proprie a beneficiarului RO</t>
  </si>
  <si>
    <t>Total valoare proiect RO</t>
  </si>
  <si>
    <t>Fonduri UE aferente beneficiari RO</t>
  </si>
  <si>
    <t xml:space="preserve">Alocare FEDR: </t>
  </si>
  <si>
    <t>proiecte</t>
  </si>
  <si>
    <t>Anexa 3</t>
  </si>
  <si>
    <r>
      <t>Stadiu proiect</t>
    </r>
    <r>
      <rPr>
        <sz val="10"/>
        <rFont val="Times New Roman"/>
        <family val="1"/>
      </rPr>
      <t xml:space="preserve"> (finalizat/in implementare/reziliat)</t>
    </r>
  </si>
  <si>
    <t>69.843.795 eur</t>
  </si>
  <si>
    <t>Axa 1: Sprijinirea Dezvoltării Urbane Durabile</t>
  </si>
  <si>
    <t>LISTA PROIECTELOR CONTRACTATE URBACT III</t>
  </si>
  <si>
    <t>OT11. Consolidarea capacității instituționale a autorităților publice și a părților interesate și o administrație publică eficientă</t>
  </si>
  <si>
    <t>N/A</t>
  </si>
  <si>
    <r>
      <t>Legislația privind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gestionarea și utilizarea fondurilor externe nerambursabile și a cofinanțării publice naționale, pentru obiectivul "Cooperare teritorială europeană", în perioada 2014 – 2020</t>
    </r>
  </si>
  <si>
    <t>Ordonanța nr. 29/2015, intrată în vigoare de la 29.08.2015</t>
  </si>
  <si>
    <t>Manualul Programului - elaborat in capitole dedicate fiecarei problematici legate de activitatea retelelor</t>
  </si>
  <si>
    <t>STADIUL LANSĂRII Programului URBACT III</t>
  </si>
  <si>
    <t xml:space="preserve">1) Apel pentru Retele de Planificare a Actiunilor: 30 martie-16 iunie 2015;
2) Apel pentru Retele de Implementare: 22 martie - 22 iunie 2016;
3) Apel pentru Rețelele de Transfer, ce va avea loc în două etape, după cum urmează: 
Apelul pentru selecția de Bune Practici: 5 decembrie 2016 – 31 martie 2017
Formarea Rețelelor de Transfer: 15 septembrie 2017 - 10 ianuarie 2018
</t>
  </si>
  <si>
    <t>BoostINNO</t>
  </si>
  <si>
    <t>CityMobilNet</t>
  </si>
  <si>
    <t>Freight TAILS</t>
  </si>
  <si>
    <t>IN FOCUS</t>
  </si>
  <si>
    <t>INTERACTIVE CITIES</t>
  </si>
  <si>
    <t>Procure</t>
  </si>
  <si>
    <t>REFILL</t>
  </si>
  <si>
    <t>RetaiLink</t>
  </si>
  <si>
    <t>SmartImpact</t>
  </si>
  <si>
    <t>sub&gt;urban</t>
  </si>
  <si>
    <t>INT-HERIT</t>
  </si>
  <si>
    <t>JobTown 2</t>
  </si>
  <si>
    <t>URB-INCLUSION</t>
  </si>
  <si>
    <t>Primăria Baia Mare</t>
  </si>
  <si>
    <t>Primăria Slatina</t>
  </si>
  <si>
    <t>Primăria Suceava</t>
  </si>
  <si>
    <t>Primăria Sector 3 București</t>
  </si>
  <si>
    <t>Primăria Alba Iulia</t>
  </si>
  <si>
    <t>Asociația de Dezvoltare Intercomunitară Județul Satu Mare</t>
  </si>
  <si>
    <t>Asociatia de dezvoltare intercomunitara ZONA METROPOLITANA CLUJ</t>
  </si>
  <si>
    <t>Primăria Bistrița</t>
  </si>
  <si>
    <t>Primăria Timișoara</t>
  </si>
  <si>
    <t>in implementare</t>
  </si>
  <si>
    <t>Total Apel I - Retele de Planificare a Actiunilor</t>
  </si>
  <si>
    <t>Total Apel II - Retele de Implementare a Actiunilor</t>
  </si>
  <si>
    <t>URBACT III Programme - National URBACT Point for Romania</t>
  </si>
  <si>
    <t xml:space="preserve">Ministry of Regional Development, Public Administration and European Funds, Unit of National Authorities for European Programmes </t>
  </si>
  <si>
    <t>Axa prioritară 2 - Asistență tehnică</t>
  </si>
  <si>
    <t>Axa 2: Asistență tehnică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</si>
</sst>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[$-418]d\ mmmm\ yyyy"/>
    <numFmt numFmtId="194" formatCode="[$-418]d\ mmmm\ yyyy;@"/>
    <numFmt numFmtId="195" formatCode="[$-F800]dddd\,\ mmmm\ dd\,\ yyyy"/>
    <numFmt numFmtId="196" formatCode="[$-409]dddd\,\ mmmm\ dd\,\ yyyy"/>
    <numFmt numFmtId="197" formatCode="_-* #,##0.000_-;\-* #,##0.000_-;_-* &quot;-&quot;???_-;_-@_-"/>
    <numFmt numFmtId="198" formatCode="#,##0.000"/>
    <numFmt numFmtId="199" formatCode="0.0"/>
  </numFmts>
  <fonts count="6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ck">
        <color rgb="FF0000FF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4" fontId="0" fillId="0" borderId="0" xfId="0" applyNumberFormat="1" applyAlignment="1">
      <alignment/>
    </xf>
    <xf numFmtId="0" fontId="10" fillId="0" borderId="0" xfId="0" applyFont="1" applyAlignment="1">
      <alignment vertical="top"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4" fontId="13" fillId="0" borderId="13" xfId="57" applyNumberFormat="1" applyFont="1" applyFill="1" applyBorder="1" applyAlignment="1">
      <alignment horizontal="center" vertical="center"/>
      <protection/>
    </xf>
    <xf numFmtId="4" fontId="3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4" borderId="14" xfId="0" applyFont="1" applyFill="1" applyBorder="1" applyAlignment="1">
      <alignment/>
    </xf>
    <xf numFmtId="0" fontId="12" fillId="34" borderId="15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/>
    </xf>
    <xf numFmtId="4" fontId="12" fillId="34" borderId="15" xfId="0" applyNumberFormat="1" applyFont="1" applyFill="1" applyBorder="1" applyAlignment="1" quotePrefix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43" fontId="13" fillId="0" borderId="10" xfId="42" applyFont="1" applyFill="1" applyBorder="1" applyAlignment="1">
      <alignment horizontal="center" vertical="center" wrapText="1"/>
    </xf>
    <xf numFmtId="43" fontId="13" fillId="0" borderId="13" xfId="42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/>
    </xf>
    <xf numFmtId="0" fontId="61" fillId="2" borderId="10" xfId="0" applyFont="1" applyFill="1" applyBorder="1" applyAlignment="1">
      <alignment/>
    </xf>
    <xf numFmtId="0" fontId="62" fillId="2" borderId="13" xfId="0" applyFont="1" applyFill="1" applyBorder="1" applyAlignment="1">
      <alignment horizontal="center" vertical="center" wrapText="1"/>
    </xf>
    <xf numFmtId="0" fontId="62" fillId="2" borderId="17" xfId="0" applyFont="1" applyFill="1" applyBorder="1" applyAlignment="1">
      <alignment horizontal="center" vertical="center" wrapText="1"/>
    </xf>
    <xf numFmtId="0" fontId="61" fillId="2" borderId="17" xfId="0" applyFont="1" applyFill="1" applyBorder="1" applyAlignment="1">
      <alignment/>
    </xf>
    <xf numFmtId="0" fontId="62" fillId="2" borderId="11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2" borderId="10" xfId="0" applyFont="1" applyFill="1" applyBorder="1" applyAlignment="1">
      <alignment vertical="center"/>
    </xf>
    <xf numFmtId="19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11" fillId="33" borderId="15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0" fontId="11" fillId="34" borderId="19" xfId="0" applyFont="1" applyFill="1" applyBorder="1" applyAlignment="1">
      <alignment horizontal="center" vertical="center"/>
    </xf>
    <xf numFmtId="4" fontId="11" fillId="34" borderId="19" xfId="0" applyNumberFormat="1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vertical="center"/>
    </xf>
    <xf numFmtId="4" fontId="12" fillId="34" borderId="10" xfId="0" applyNumberFormat="1" applyFont="1" applyFill="1" applyBorder="1" applyAlignment="1" quotePrefix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/>
    </xf>
    <xf numFmtId="4" fontId="12" fillId="34" borderId="1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0" fontId="6" fillId="36" borderId="10" xfId="0" applyFont="1" applyFill="1" applyBorder="1" applyAlignment="1">
      <alignment horizontal="center" vertical="top"/>
    </xf>
    <xf numFmtId="194" fontId="1" fillId="0" borderId="10" xfId="0" applyNumberFormat="1" applyFont="1" applyBorder="1" applyAlignment="1">
      <alignment horizontal="center" vertical="top"/>
    </xf>
    <xf numFmtId="0" fontId="7" fillId="36" borderId="10" xfId="0" applyFont="1" applyFill="1" applyBorder="1" applyAlignment="1">
      <alignment horizontal="left" vertical="top" wrapText="1"/>
    </xf>
    <xf numFmtId="0" fontId="8" fillId="36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0" borderId="15" xfId="0" applyFont="1" applyBorder="1" applyAlignment="1">
      <alignment/>
    </xf>
    <xf numFmtId="0" fontId="6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/>
    </xf>
    <xf numFmtId="194" fontId="1" fillId="0" borderId="13" xfId="0" applyNumberFormat="1" applyFont="1" applyBorder="1" applyAlignment="1">
      <alignment horizontal="center" vertical="center"/>
    </xf>
    <xf numFmtId="194" fontId="1" fillId="0" borderId="17" xfId="0" applyNumberFormat="1" applyFont="1" applyBorder="1" applyAlignment="1">
      <alignment horizontal="center" vertical="center"/>
    </xf>
    <xf numFmtId="194" fontId="1" fillId="0" borderId="11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35" borderId="24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194" fontId="11" fillId="0" borderId="26" xfId="0" applyNumberFormat="1" applyFont="1" applyBorder="1" applyAlignment="1">
      <alignment horizontal="center" vertical="center"/>
    </xf>
    <xf numFmtId="194" fontId="11" fillId="0" borderId="27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1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32.8515625" style="4" customWidth="1"/>
    <col min="2" max="2" width="37.7109375" style="4" customWidth="1"/>
    <col min="3" max="3" width="24.28125" style="4" customWidth="1"/>
    <col min="4" max="4" width="34.28125" style="4" customWidth="1"/>
    <col min="5" max="5" width="26.421875" style="4" bestFit="1" customWidth="1"/>
    <col min="6" max="16384" width="9.140625" style="4" customWidth="1"/>
  </cols>
  <sheetData>
    <row r="1" spans="1:5" ht="15.75">
      <c r="A1" s="83" t="s">
        <v>11</v>
      </c>
      <c r="B1" s="84"/>
      <c r="C1" s="84"/>
      <c r="D1" s="84"/>
      <c r="E1" s="85"/>
    </row>
    <row r="2" spans="1:5" ht="15.75">
      <c r="A2" s="86" t="s">
        <v>43</v>
      </c>
      <c r="B2" s="86"/>
      <c r="C2" s="86"/>
      <c r="D2" s="86"/>
      <c r="E2" s="86"/>
    </row>
    <row r="3" spans="1:5" ht="15.75">
      <c r="A3" s="87">
        <v>43174</v>
      </c>
      <c r="B3" s="87"/>
      <c r="C3" s="87"/>
      <c r="D3" s="87"/>
      <c r="E3" s="87"/>
    </row>
    <row r="4" spans="1:5" ht="46.5" customHeight="1">
      <c r="A4" s="53" t="s">
        <v>12</v>
      </c>
      <c r="B4" s="54" t="s">
        <v>13</v>
      </c>
      <c r="C4" s="53" t="s">
        <v>14</v>
      </c>
      <c r="D4" s="53" t="s">
        <v>15</v>
      </c>
      <c r="E4" s="53" t="s">
        <v>16</v>
      </c>
    </row>
    <row r="5" spans="1:5" ht="12.75">
      <c r="A5" s="88" t="s">
        <v>36</v>
      </c>
      <c r="B5" s="89"/>
      <c r="C5" s="89"/>
      <c r="D5" s="89"/>
      <c r="E5" s="89"/>
    </row>
    <row r="6" spans="1:5" ht="41.25" customHeight="1">
      <c r="A6" s="79" t="s">
        <v>38</v>
      </c>
      <c r="B6" s="79" t="s">
        <v>44</v>
      </c>
      <c r="C6" s="5" t="s">
        <v>17</v>
      </c>
      <c r="D6" s="6" t="s">
        <v>42</v>
      </c>
      <c r="E6" s="78"/>
    </row>
    <row r="7" spans="1:5" ht="28.5" customHeight="1">
      <c r="A7" s="80"/>
      <c r="B7" s="80"/>
      <c r="C7" s="82" t="s">
        <v>18</v>
      </c>
      <c r="D7" s="6" t="s">
        <v>39</v>
      </c>
      <c r="E7" s="78"/>
    </row>
    <row r="8" spans="1:6" ht="14.25" customHeight="1">
      <c r="A8" s="80"/>
      <c r="B8" s="80"/>
      <c r="C8" s="82"/>
      <c r="D8" s="5"/>
      <c r="E8" s="78"/>
      <c r="F8" s="8"/>
    </row>
    <row r="9" spans="1:5" ht="89.25">
      <c r="A9" s="81"/>
      <c r="B9" s="81"/>
      <c r="C9" s="55" t="s">
        <v>40</v>
      </c>
      <c r="D9" s="56" t="s">
        <v>41</v>
      </c>
      <c r="E9" s="5"/>
    </row>
  </sheetData>
  <sheetProtection/>
  <mergeCells count="8">
    <mergeCell ref="E6:E8"/>
    <mergeCell ref="A6:A9"/>
    <mergeCell ref="B6:B9"/>
    <mergeCell ref="C7:C8"/>
    <mergeCell ref="A1:E1"/>
    <mergeCell ref="A2:E2"/>
    <mergeCell ref="A3:E3"/>
    <mergeCell ref="A5:E5"/>
  </mergeCells>
  <printOptions/>
  <pageMargins left="0.75" right="0.75" top="1" bottom="1" header="0.5" footer="0.5"/>
  <pageSetup horizontalDpi="600" verticalDpi="600" orientation="landscape" scale="75" r:id="rId1"/>
  <headerFooter alignWithMargins="0">
    <oddHeader>&amp;C&amp;F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"/>
  <sheetViews>
    <sheetView view="pageBreakPreview" zoomScale="85" zoomScaleSheetLayoutView="85" zoomScalePageLayoutView="0" workbookViewId="0" topLeftCell="A1">
      <selection activeCell="H9" sqref="H9"/>
    </sheetView>
  </sheetViews>
  <sheetFormatPr defaultColWidth="9.140625" defaultRowHeight="12.75"/>
  <cols>
    <col min="1" max="1" width="16.28125" style="0" customWidth="1"/>
    <col min="2" max="2" width="8.00390625" style="0" customWidth="1"/>
    <col min="3" max="3" width="15.8515625" style="0" customWidth="1"/>
    <col min="4" max="4" width="8.421875" style="0" customWidth="1"/>
    <col min="5" max="5" width="13.8515625" style="0" customWidth="1"/>
    <col min="6" max="6" width="14.28125" style="0" customWidth="1"/>
    <col min="7" max="7" width="13.57421875" style="0" customWidth="1"/>
    <col min="8" max="8" width="15.8515625" style="0" customWidth="1"/>
    <col min="9" max="9" width="7.8515625" style="0" customWidth="1"/>
    <col min="10" max="10" width="11.8515625" style="0" customWidth="1"/>
    <col min="11" max="11" width="13.00390625" style="29" customWidth="1"/>
    <col min="12" max="12" width="14.140625" style="0" customWidth="1"/>
    <col min="13" max="13" width="13.57421875" style="0" customWidth="1"/>
  </cols>
  <sheetData>
    <row r="1" spans="1:27" ht="18" customHeight="1">
      <c r="A1" s="109" t="s">
        <v>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  <c r="N1" s="2"/>
      <c r="O1" s="2"/>
      <c r="P1" s="2"/>
      <c r="Q1" s="2"/>
      <c r="R1" s="2"/>
      <c r="S1" s="2"/>
      <c r="T1" s="105"/>
      <c r="U1" s="105"/>
      <c r="V1" s="105"/>
      <c r="W1" s="105"/>
      <c r="X1" s="105"/>
      <c r="Y1" s="105"/>
      <c r="Z1" s="105"/>
      <c r="AA1" s="105"/>
    </row>
    <row r="2" spans="1:27" ht="21" customHeight="1">
      <c r="A2" s="96" t="s">
        <v>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3"/>
      <c r="O2" s="3"/>
      <c r="P2" s="3"/>
      <c r="Q2" s="3"/>
      <c r="R2" s="3"/>
      <c r="S2" s="3"/>
      <c r="T2" s="106"/>
      <c r="U2" s="107"/>
      <c r="V2" s="107"/>
      <c r="W2" s="107"/>
      <c r="X2" s="107"/>
      <c r="Y2" s="107"/>
      <c r="Z2" s="107"/>
      <c r="AA2" s="107"/>
    </row>
    <row r="3" spans="1:27" ht="16.5" customHeight="1">
      <c r="A3" s="98">
        <v>43174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  <c r="N3" s="3"/>
      <c r="O3" s="3"/>
      <c r="P3" s="3"/>
      <c r="Q3" s="3"/>
      <c r="R3" s="3"/>
      <c r="S3" s="3"/>
      <c r="T3" s="108"/>
      <c r="U3" s="107"/>
      <c r="V3" s="107"/>
      <c r="W3" s="107"/>
      <c r="X3" s="107"/>
      <c r="Y3" s="107"/>
      <c r="Z3" s="107"/>
      <c r="AA3" s="107"/>
    </row>
    <row r="4" spans="1:19" ht="24" customHeight="1">
      <c r="A4" s="90" t="s">
        <v>20</v>
      </c>
      <c r="B4" s="90" t="s">
        <v>1</v>
      </c>
      <c r="C4" s="91"/>
      <c r="D4" s="90" t="s">
        <v>2</v>
      </c>
      <c r="E4" s="91"/>
      <c r="F4" s="91"/>
      <c r="G4" s="91"/>
      <c r="H4" s="91"/>
      <c r="I4" s="90" t="s">
        <v>4</v>
      </c>
      <c r="J4" s="90"/>
      <c r="K4" s="94"/>
      <c r="L4" s="94"/>
      <c r="M4" s="94"/>
      <c r="N4" s="1"/>
      <c r="O4" s="1"/>
      <c r="P4" s="1"/>
      <c r="Q4" s="1"/>
      <c r="R4" s="1"/>
      <c r="S4" s="1"/>
    </row>
    <row r="5" spans="1:13" ht="15.75" customHeight="1">
      <c r="A5" s="91"/>
      <c r="B5" s="90" t="s">
        <v>0</v>
      </c>
      <c r="C5" s="90" t="s">
        <v>22</v>
      </c>
      <c r="D5" s="90" t="s">
        <v>0</v>
      </c>
      <c r="E5" s="90" t="s">
        <v>24</v>
      </c>
      <c r="F5" s="90"/>
      <c r="G5" s="90"/>
      <c r="H5" s="90" t="s">
        <v>21</v>
      </c>
      <c r="I5" s="90" t="s">
        <v>0</v>
      </c>
      <c r="J5" s="90" t="s">
        <v>24</v>
      </c>
      <c r="K5" s="91"/>
      <c r="L5" s="91"/>
      <c r="M5" s="90" t="s">
        <v>29</v>
      </c>
    </row>
    <row r="6" spans="1:13" ht="20.25" customHeight="1">
      <c r="A6" s="94"/>
      <c r="B6" s="94"/>
      <c r="C6" s="94"/>
      <c r="D6" s="94"/>
      <c r="E6" s="93" t="s">
        <v>19</v>
      </c>
      <c r="F6" s="93"/>
      <c r="G6" s="90" t="s">
        <v>28</v>
      </c>
      <c r="H6" s="91"/>
      <c r="I6" s="94"/>
      <c r="J6" s="90" t="s">
        <v>19</v>
      </c>
      <c r="K6" s="90"/>
      <c r="L6" s="90" t="s">
        <v>28</v>
      </c>
      <c r="M6" s="90"/>
    </row>
    <row r="7" spans="1:13" ht="60" customHeight="1">
      <c r="A7" s="95"/>
      <c r="B7" s="95"/>
      <c r="C7" s="95"/>
      <c r="D7" s="95"/>
      <c r="E7" s="46" t="s">
        <v>30</v>
      </c>
      <c r="F7" s="46" t="s">
        <v>27</v>
      </c>
      <c r="G7" s="101"/>
      <c r="H7" s="92"/>
      <c r="I7" s="95"/>
      <c r="J7" s="46" t="s">
        <v>26</v>
      </c>
      <c r="K7" s="47" t="s">
        <v>27</v>
      </c>
      <c r="L7" s="101"/>
      <c r="M7" s="101"/>
    </row>
    <row r="8" spans="1:13" ht="21" customHeight="1">
      <c r="A8" s="51" t="s">
        <v>36</v>
      </c>
      <c r="B8" s="40"/>
      <c r="C8" s="40"/>
      <c r="D8" s="40"/>
      <c r="E8" s="41"/>
      <c r="F8" s="42"/>
      <c r="G8" s="48" t="s">
        <v>31</v>
      </c>
      <c r="H8" s="49" t="s">
        <v>35</v>
      </c>
      <c r="I8" s="43"/>
      <c r="J8" s="42"/>
      <c r="K8" s="42"/>
      <c r="L8" s="42"/>
      <c r="M8" s="44"/>
    </row>
    <row r="9" spans="1:13" ht="171">
      <c r="A9" s="50" t="s">
        <v>38</v>
      </c>
      <c r="B9" s="19">
        <f>99+6</f>
        <v>105</v>
      </c>
      <c r="C9" s="20">
        <v>4662463.75</v>
      </c>
      <c r="D9" s="19">
        <v>13</v>
      </c>
      <c r="E9" s="20">
        <v>481705.74999999994</v>
      </c>
      <c r="F9" s="20">
        <v>75202.7263</v>
      </c>
      <c r="G9" s="20">
        <v>21574.030699999996</v>
      </c>
      <c r="H9" s="20">
        <v>578482.51</v>
      </c>
      <c r="I9" s="19"/>
      <c r="J9" s="21"/>
      <c r="K9" s="28"/>
      <c r="L9" s="21"/>
      <c r="M9" s="21"/>
    </row>
    <row r="10" spans="1:13" ht="21" customHeight="1">
      <c r="A10" s="102" t="s">
        <v>73</v>
      </c>
      <c r="B10" s="103"/>
      <c r="C10" s="103"/>
      <c r="D10" s="104"/>
      <c r="E10" s="41"/>
      <c r="F10" s="42"/>
      <c r="G10" s="48"/>
      <c r="H10" s="49"/>
      <c r="I10" s="43"/>
      <c r="J10" s="42"/>
      <c r="K10" s="42"/>
      <c r="L10" s="42"/>
      <c r="M10" s="44"/>
    </row>
    <row r="11" spans="1:13" s="74" customFormat="1" ht="42">
      <c r="A11" s="75" t="s">
        <v>70</v>
      </c>
      <c r="B11" s="19">
        <v>1</v>
      </c>
      <c r="C11" s="12">
        <v>63657</v>
      </c>
      <c r="D11" s="19">
        <v>1</v>
      </c>
      <c r="E11" s="12">
        <v>63657</v>
      </c>
      <c r="F11" s="20">
        <v>0</v>
      </c>
      <c r="G11" s="20">
        <v>0</v>
      </c>
      <c r="H11" s="12">
        <v>63657</v>
      </c>
      <c r="I11" s="19">
        <v>1</v>
      </c>
      <c r="J11" s="12">
        <v>63657</v>
      </c>
      <c r="K11" s="28">
        <v>0</v>
      </c>
      <c r="L11" s="21">
        <v>0</v>
      </c>
      <c r="M11" s="12">
        <v>63657</v>
      </c>
    </row>
    <row r="12" spans="1:13" ht="24.75" customHeight="1">
      <c r="A12" s="18" t="s">
        <v>6</v>
      </c>
      <c r="B12" s="20">
        <f>SUM(B9:B9)</f>
        <v>105</v>
      </c>
      <c r="C12" s="20">
        <v>4662463.75</v>
      </c>
      <c r="D12" s="20">
        <f>SUM(D9:D9)</f>
        <v>13</v>
      </c>
      <c r="E12" s="20">
        <f>E9</f>
        <v>481705.74999999994</v>
      </c>
      <c r="F12" s="20">
        <f>F9</f>
        <v>75202.7263</v>
      </c>
      <c r="G12" s="20">
        <f>G9</f>
        <v>21574.030699999996</v>
      </c>
      <c r="H12" s="20">
        <f>H9</f>
        <v>578482.51</v>
      </c>
      <c r="I12" s="20">
        <f>SUM(I9:I9)</f>
        <v>0</v>
      </c>
      <c r="J12" s="20">
        <f>SUM(J9:J9)</f>
        <v>0</v>
      </c>
      <c r="K12" s="20">
        <f>SUM(K9:K9)</f>
        <v>0</v>
      </c>
      <c r="L12" s="20">
        <f>SUM(L9:L9)</f>
        <v>0</v>
      </c>
      <c r="M12" s="20">
        <f>SUM(M9:M9)</f>
        <v>0</v>
      </c>
    </row>
    <row r="13" ht="12.75">
      <c r="H13" s="52"/>
    </row>
    <row r="14" spans="4:8" ht="42" customHeight="1" hidden="1">
      <c r="D14" s="26"/>
      <c r="E14" s="37">
        <v>8000</v>
      </c>
      <c r="F14" s="37">
        <v>1300</v>
      </c>
      <c r="G14" s="37">
        <v>700</v>
      </c>
      <c r="H14" s="38">
        <v>10000</v>
      </c>
    </row>
    <row r="15" spans="5:8" ht="12.75" customHeight="1" hidden="1">
      <c r="E15" s="22">
        <v>34400</v>
      </c>
      <c r="F15" s="22">
        <v>5590</v>
      </c>
      <c r="G15" s="22">
        <v>3010</v>
      </c>
      <c r="H15" s="27">
        <v>43000</v>
      </c>
    </row>
    <row r="16" spans="5:8" ht="12.75" customHeight="1" hidden="1">
      <c r="E16" s="25"/>
      <c r="F16" s="25"/>
      <c r="G16" s="25"/>
      <c r="H16" s="25"/>
    </row>
    <row r="17" spans="5:8" ht="12.75" customHeight="1" hidden="1">
      <c r="E17" s="39">
        <f>E14+E15</f>
        <v>42400</v>
      </c>
      <c r="F17" s="39">
        <f>F14+F15</f>
        <v>6890</v>
      </c>
      <c r="G17" s="39">
        <f>G14+G15</f>
        <v>3710</v>
      </c>
      <c r="H17" s="39">
        <f>H14+H15</f>
        <v>53000</v>
      </c>
    </row>
    <row r="18" ht="12.75">
      <c r="H18" s="7"/>
    </row>
  </sheetData>
  <sheetProtection/>
  <mergeCells count="23">
    <mergeCell ref="A10:D10"/>
    <mergeCell ref="T1:AA1"/>
    <mergeCell ref="T2:AA2"/>
    <mergeCell ref="T3:AA3"/>
    <mergeCell ref="D4:H4"/>
    <mergeCell ref="A1:M1"/>
    <mergeCell ref="E5:G5"/>
    <mergeCell ref="L6:L7"/>
    <mergeCell ref="B5:B7"/>
    <mergeCell ref="M5:M7"/>
    <mergeCell ref="J6:K6"/>
    <mergeCell ref="C5:C7"/>
    <mergeCell ref="J5:L5"/>
    <mergeCell ref="H5:H7"/>
    <mergeCell ref="E6:F6"/>
    <mergeCell ref="I5:I7"/>
    <mergeCell ref="A2:M2"/>
    <mergeCell ref="A3:M3"/>
    <mergeCell ref="I4:M4"/>
    <mergeCell ref="A4:A7"/>
    <mergeCell ref="D5:D7"/>
    <mergeCell ref="B4:C4"/>
    <mergeCell ref="G6:G7"/>
  </mergeCells>
  <printOptions/>
  <pageMargins left="0.75" right="0.75" top="1" bottom="1" header="0.5" footer="0.5"/>
  <pageSetup horizontalDpi="600" verticalDpi="600" orientation="landscape" scale="67" r:id="rId3"/>
  <headerFooter alignWithMargins="0">
    <oddHeader>&amp;C&amp;F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BreakPreview" zoomScale="115" zoomScaleSheetLayoutView="115" zoomScalePageLayoutView="0" workbookViewId="0" topLeftCell="A1">
      <pane ySplit="6" topLeftCell="A7" activePane="bottomLeft" state="frozen"/>
      <selection pane="topLeft" activeCell="A1" sqref="A1"/>
      <selection pane="bottomLeft" activeCell="F11" sqref="F11"/>
    </sheetView>
  </sheetViews>
  <sheetFormatPr defaultColWidth="9.140625" defaultRowHeight="12.75" outlineLevelRow="1"/>
  <cols>
    <col min="1" max="1" width="4.28125" style="0" customWidth="1"/>
    <col min="2" max="2" width="20.28125" style="0" customWidth="1"/>
    <col min="3" max="3" width="46.57421875" style="0" customWidth="1"/>
    <col min="4" max="4" width="16.28125" style="0" customWidth="1"/>
    <col min="5" max="5" width="14.8515625" style="0" customWidth="1"/>
    <col min="6" max="6" width="15.28125" style="0" customWidth="1"/>
    <col min="7" max="7" width="14.140625" style="0" customWidth="1"/>
    <col min="8" max="8" width="13.7109375" style="0" customWidth="1"/>
    <col min="9" max="9" width="13.28125" style="0" customWidth="1"/>
  </cols>
  <sheetData>
    <row r="1" spans="1:9" ht="9.75" customHeight="1">
      <c r="A1" s="117" t="s">
        <v>33</v>
      </c>
      <c r="B1" s="105"/>
      <c r="C1" s="105"/>
      <c r="D1" s="105"/>
      <c r="E1" s="105"/>
      <c r="F1" s="105"/>
      <c r="G1" s="105"/>
      <c r="H1" s="105"/>
      <c r="I1" s="105"/>
    </row>
    <row r="2" spans="1:9" ht="22.5" customHeight="1">
      <c r="A2" s="112" t="s">
        <v>37</v>
      </c>
      <c r="B2" s="113"/>
      <c r="C2" s="113"/>
      <c r="D2" s="113"/>
      <c r="E2" s="113"/>
      <c r="F2" s="113"/>
      <c r="G2" s="113"/>
      <c r="H2" s="114"/>
      <c r="I2" s="45"/>
    </row>
    <row r="3" spans="1:9" ht="16.5" customHeight="1">
      <c r="A3" s="115">
        <v>43174</v>
      </c>
      <c r="B3" s="116"/>
      <c r="C3" s="116"/>
      <c r="D3" s="116"/>
      <c r="E3" s="116"/>
      <c r="F3" s="116"/>
      <c r="G3" s="116"/>
      <c r="H3" s="116"/>
      <c r="I3" s="116"/>
    </row>
    <row r="4" spans="1:9" ht="12.75">
      <c r="A4" s="118" t="s">
        <v>7</v>
      </c>
      <c r="B4" s="118" t="s">
        <v>8</v>
      </c>
      <c r="C4" s="118" t="s">
        <v>9</v>
      </c>
      <c r="D4" s="118" t="s">
        <v>10</v>
      </c>
      <c r="E4" s="118" t="s">
        <v>23</v>
      </c>
      <c r="F4" s="118"/>
      <c r="G4" s="118"/>
      <c r="H4" s="118" t="s">
        <v>29</v>
      </c>
      <c r="I4" s="118" t="s">
        <v>34</v>
      </c>
    </row>
    <row r="5" spans="1:9" ht="12.75">
      <c r="A5" s="118"/>
      <c r="B5" s="118"/>
      <c r="C5" s="118"/>
      <c r="D5" s="118"/>
      <c r="E5" s="118" t="s">
        <v>19</v>
      </c>
      <c r="F5" s="118"/>
      <c r="G5" s="118" t="s">
        <v>28</v>
      </c>
      <c r="H5" s="119"/>
      <c r="I5" s="119"/>
    </row>
    <row r="6" spans="1:9" ht="51.75" customHeight="1">
      <c r="A6" s="119"/>
      <c r="B6" s="119"/>
      <c r="C6" s="119"/>
      <c r="D6" s="119"/>
      <c r="E6" s="14" t="s">
        <v>26</v>
      </c>
      <c r="F6" s="14" t="s">
        <v>27</v>
      </c>
      <c r="G6" s="119"/>
      <c r="H6" s="119"/>
      <c r="I6" s="119"/>
    </row>
    <row r="7" spans="1:9" ht="7.5" customHeight="1" thickBot="1">
      <c r="A7" s="15"/>
      <c r="B7" s="15"/>
      <c r="C7" s="16"/>
      <c r="D7" s="60"/>
      <c r="E7" s="61"/>
      <c r="F7" s="61"/>
      <c r="G7" s="60"/>
      <c r="H7" s="62"/>
      <c r="I7" s="60"/>
    </row>
    <row r="8" spans="1:9" ht="34.5" outlineLevel="1" thickTop="1">
      <c r="A8" s="34">
        <v>1</v>
      </c>
      <c r="B8" s="36" t="s">
        <v>45</v>
      </c>
      <c r="C8" s="35" t="s">
        <v>58</v>
      </c>
      <c r="D8" s="11" t="s">
        <v>36</v>
      </c>
      <c r="E8" s="12">
        <v>38849</v>
      </c>
      <c r="F8" s="12">
        <v>5942</v>
      </c>
      <c r="G8" s="12">
        <v>914</v>
      </c>
      <c r="H8" s="12">
        <v>45705</v>
      </c>
      <c r="I8" s="13" t="s">
        <v>67</v>
      </c>
    </row>
    <row r="9" spans="1:9" ht="33.75" outlineLevel="1">
      <c r="A9" s="10">
        <v>2</v>
      </c>
      <c r="B9" s="67" t="s">
        <v>46</v>
      </c>
      <c r="C9" s="70" t="s">
        <v>59</v>
      </c>
      <c r="D9" s="11" t="s">
        <v>36</v>
      </c>
      <c r="E9" s="12">
        <v>61522</v>
      </c>
      <c r="F9" s="12">
        <v>9409</v>
      </c>
      <c r="G9" s="12">
        <v>1448</v>
      </c>
      <c r="H9" s="12">
        <v>72378.32</v>
      </c>
      <c r="I9" s="13" t="s">
        <v>67</v>
      </c>
    </row>
    <row r="10" spans="1:9" ht="33.75" outlineLevel="1">
      <c r="A10" s="10">
        <v>3</v>
      </c>
      <c r="B10" s="67" t="s">
        <v>47</v>
      </c>
      <c r="C10" s="70" t="s">
        <v>60</v>
      </c>
      <c r="D10" s="11" t="s">
        <v>36</v>
      </c>
      <c r="E10" s="12">
        <v>40767</v>
      </c>
      <c r="F10" s="12">
        <v>6235</v>
      </c>
      <c r="G10" s="12">
        <v>959</v>
      </c>
      <c r="H10" s="12">
        <v>47961.12</v>
      </c>
      <c r="I10" s="13" t="s">
        <v>67</v>
      </c>
    </row>
    <row r="11" spans="1:9" ht="33.75" outlineLevel="1">
      <c r="A11" s="10">
        <v>4</v>
      </c>
      <c r="B11" s="67" t="s">
        <v>48</v>
      </c>
      <c r="C11" s="70" t="s">
        <v>61</v>
      </c>
      <c r="D11" s="11" t="s">
        <v>36</v>
      </c>
      <c r="E11" s="12">
        <v>46687</v>
      </c>
      <c r="F11" s="12">
        <v>8670</v>
      </c>
      <c r="G11" s="12">
        <v>11338</v>
      </c>
      <c r="H11" s="12">
        <v>66695.87</v>
      </c>
      <c r="I11" s="13" t="s">
        <v>67</v>
      </c>
    </row>
    <row r="12" spans="1:9" ht="33.75" outlineLevel="1">
      <c r="A12" s="10">
        <v>5</v>
      </c>
      <c r="B12" s="67" t="s">
        <v>49</v>
      </c>
      <c r="C12" s="70" t="s">
        <v>62</v>
      </c>
      <c r="D12" s="11" t="s">
        <v>36</v>
      </c>
      <c r="E12" s="12">
        <v>58115</v>
      </c>
      <c r="F12" s="12">
        <v>8888</v>
      </c>
      <c r="G12" s="12">
        <v>1367</v>
      </c>
      <c r="H12" s="12">
        <v>68370</v>
      </c>
      <c r="I12" s="13" t="s">
        <v>67</v>
      </c>
    </row>
    <row r="13" spans="1:9" ht="33.75" outlineLevel="1">
      <c r="A13" s="10">
        <v>6</v>
      </c>
      <c r="B13" s="67" t="s">
        <v>50</v>
      </c>
      <c r="C13" s="71" t="s">
        <v>63</v>
      </c>
      <c r="D13" s="11" t="s">
        <v>36</v>
      </c>
      <c r="E13" s="12">
        <v>44456</v>
      </c>
      <c r="F13" s="12">
        <v>6799</v>
      </c>
      <c r="G13" s="12">
        <v>1046</v>
      </c>
      <c r="H13" s="12">
        <v>52300.8</v>
      </c>
      <c r="I13" s="13" t="s">
        <v>67</v>
      </c>
    </row>
    <row r="14" spans="1:9" ht="33.75" outlineLevel="1">
      <c r="A14" s="10">
        <v>7</v>
      </c>
      <c r="B14" s="67" t="s">
        <v>51</v>
      </c>
      <c r="C14" s="71" t="s">
        <v>64</v>
      </c>
      <c r="D14" s="11" t="s">
        <v>36</v>
      </c>
      <c r="E14" s="12">
        <v>43120</v>
      </c>
      <c r="F14" s="12">
        <v>6595</v>
      </c>
      <c r="G14" s="12">
        <v>1015</v>
      </c>
      <c r="H14" s="12">
        <v>50729.6</v>
      </c>
      <c r="I14" s="13" t="s">
        <v>67</v>
      </c>
    </row>
    <row r="15" spans="1:9" ht="33.75" outlineLevel="1">
      <c r="A15" s="10">
        <v>8</v>
      </c>
      <c r="B15" s="67" t="s">
        <v>52</v>
      </c>
      <c r="C15" s="70" t="s">
        <v>65</v>
      </c>
      <c r="D15" s="11" t="s">
        <v>36</v>
      </c>
      <c r="E15" s="12">
        <v>45567</v>
      </c>
      <c r="F15" s="12">
        <v>6969</v>
      </c>
      <c r="G15" s="12">
        <v>1072</v>
      </c>
      <c r="H15" s="12">
        <v>53608.8</v>
      </c>
      <c r="I15" s="13" t="s">
        <v>67</v>
      </c>
    </row>
    <row r="16" spans="1:9" ht="33.75" outlineLevel="1">
      <c r="A16" s="10">
        <v>9</v>
      </c>
      <c r="B16" s="67" t="s">
        <v>53</v>
      </c>
      <c r="C16" s="70" t="s">
        <v>60</v>
      </c>
      <c r="D16" s="11" t="s">
        <v>36</v>
      </c>
      <c r="E16" s="12">
        <v>45614</v>
      </c>
      <c r="F16" s="12">
        <v>6976</v>
      </c>
      <c r="G16" s="12">
        <v>1073</v>
      </c>
      <c r="H16" s="12">
        <v>53663</v>
      </c>
      <c r="I16" s="13" t="s">
        <v>67</v>
      </c>
    </row>
    <row r="17" spans="1:9" ht="33.75" outlineLevel="1">
      <c r="A17" s="10">
        <v>10</v>
      </c>
      <c r="B17" s="67" t="s">
        <v>54</v>
      </c>
      <c r="C17" s="70" t="s">
        <v>58</v>
      </c>
      <c r="D17" s="11" t="s">
        <v>36</v>
      </c>
      <c r="E17" s="12">
        <v>38786</v>
      </c>
      <c r="F17" s="12">
        <v>5932</v>
      </c>
      <c r="G17" s="12">
        <v>913</v>
      </c>
      <c r="H17" s="12">
        <v>45630</v>
      </c>
      <c r="I17" s="13" t="s">
        <v>67</v>
      </c>
    </row>
    <row r="18" spans="1:9" s="24" customFormat="1" ht="12.75">
      <c r="A18" s="31"/>
      <c r="B18" s="120" t="s">
        <v>68</v>
      </c>
      <c r="C18" s="121"/>
      <c r="D18" s="121"/>
      <c r="E18" s="33">
        <f>SUM(E8:E17)</f>
        <v>463483</v>
      </c>
      <c r="F18" s="33">
        <f>SUM(F8:F17)</f>
        <v>72415</v>
      </c>
      <c r="G18" s="33">
        <f>SUM(G8:G17)</f>
        <v>21145</v>
      </c>
      <c r="H18" s="73">
        <f>SUM(H8:H17)</f>
        <v>557042.51</v>
      </c>
      <c r="I18" s="32"/>
    </row>
    <row r="19" spans="1:9" ht="33.75" outlineLevel="1">
      <c r="A19" s="10">
        <v>11</v>
      </c>
      <c r="B19" s="67" t="s">
        <v>55</v>
      </c>
      <c r="C19" s="70" t="s">
        <v>62</v>
      </c>
      <c r="D19" s="11" t="s">
        <v>36</v>
      </c>
      <c r="E19" s="12">
        <v>6758</v>
      </c>
      <c r="F19" s="12">
        <v>1034</v>
      </c>
      <c r="G19" s="12">
        <v>159</v>
      </c>
      <c r="H19" s="12">
        <v>7950</v>
      </c>
      <c r="I19" s="13" t="s">
        <v>67</v>
      </c>
    </row>
    <row r="20" spans="1:9" ht="33.75" outlineLevel="1">
      <c r="A20" s="10">
        <v>12</v>
      </c>
      <c r="B20" s="67" t="s">
        <v>56</v>
      </c>
      <c r="C20" s="70" t="s">
        <v>62</v>
      </c>
      <c r="D20" s="11" t="s">
        <v>36</v>
      </c>
      <c r="E20" s="12">
        <v>4845</v>
      </c>
      <c r="F20" s="12">
        <v>741</v>
      </c>
      <c r="G20" s="12">
        <v>114</v>
      </c>
      <c r="H20" s="12">
        <v>5700</v>
      </c>
      <c r="I20" s="13" t="s">
        <v>67</v>
      </c>
    </row>
    <row r="21" spans="1:9" ht="33.75" outlineLevel="1">
      <c r="A21" s="57">
        <v>13</v>
      </c>
      <c r="B21" s="72" t="s">
        <v>57</v>
      </c>
      <c r="C21" s="70" t="s">
        <v>66</v>
      </c>
      <c r="D21" s="11" t="s">
        <v>36</v>
      </c>
      <c r="E21" s="12">
        <v>6622</v>
      </c>
      <c r="F21" s="58">
        <v>1013</v>
      </c>
      <c r="G21" s="58">
        <v>156</v>
      </c>
      <c r="H21" s="12">
        <v>7790</v>
      </c>
      <c r="I21" s="59" t="s">
        <v>67</v>
      </c>
    </row>
    <row r="22" spans="1:9" ht="12.75" customHeight="1" outlineLevel="1">
      <c r="A22" s="69"/>
      <c r="B22" s="124" t="s">
        <v>69</v>
      </c>
      <c r="C22" s="125"/>
      <c r="D22" s="126"/>
      <c r="E22" s="66">
        <f>SUM(E19:E21)</f>
        <v>18225</v>
      </c>
      <c r="F22" s="66">
        <f>SUM(F19:F21)</f>
        <v>2788</v>
      </c>
      <c r="G22" s="66">
        <f>SUM(G19:G21)</f>
        <v>429</v>
      </c>
      <c r="H22" s="66">
        <f>SUM(H19:H21)</f>
        <v>21440</v>
      </c>
      <c r="I22" s="68"/>
    </row>
    <row r="23" spans="1:9" ht="33.75" outlineLevel="1">
      <c r="A23" s="10">
        <v>14</v>
      </c>
      <c r="B23" s="76" t="s">
        <v>70</v>
      </c>
      <c r="C23" s="77" t="s">
        <v>71</v>
      </c>
      <c r="D23" s="11" t="s">
        <v>72</v>
      </c>
      <c r="E23" s="12">
        <v>63657</v>
      </c>
      <c r="F23" s="12"/>
      <c r="G23" s="12"/>
      <c r="H23" s="12">
        <v>63657</v>
      </c>
      <c r="I23" s="59" t="s">
        <v>67</v>
      </c>
    </row>
    <row r="24" spans="1:9" ht="18" customHeight="1" thickBot="1">
      <c r="A24" s="122" t="s">
        <v>25</v>
      </c>
      <c r="B24" s="123"/>
      <c r="C24" s="65" t="s">
        <v>32</v>
      </c>
      <c r="D24" s="63"/>
      <c r="E24" s="64">
        <f>SUM(E18+E22)</f>
        <v>481708</v>
      </c>
      <c r="F24" s="64">
        <f>SUM(F18+F22)</f>
        <v>75203</v>
      </c>
      <c r="G24" s="64">
        <f>SUM(G18+G22)</f>
        <v>21574</v>
      </c>
      <c r="H24" s="64">
        <f>SUM(H18+H22)</f>
        <v>578482.51</v>
      </c>
      <c r="I24" s="30"/>
    </row>
    <row r="25" spans="1:9" ht="12.75">
      <c r="A25" s="9"/>
      <c r="B25" s="9"/>
      <c r="C25" s="17"/>
      <c r="D25" s="9"/>
      <c r="E25" s="9"/>
      <c r="F25" s="9"/>
      <c r="G25" s="9"/>
      <c r="H25" s="23"/>
      <c r="I25" s="9"/>
    </row>
  </sheetData>
  <sheetProtection/>
  <autoFilter ref="A7:I24"/>
  <mergeCells count="15">
    <mergeCell ref="A24:B24"/>
    <mergeCell ref="E4:G4"/>
    <mergeCell ref="E5:F5"/>
    <mergeCell ref="A4:A6"/>
    <mergeCell ref="G5:G6"/>
    <mergeCell ref="I4:I6"/>
    <mergeCell ref="B22:D22"/>
    <mergeCell ref="A2:H2"/>
    <mergeCell ref="A3:I3"/>
    <mergeCell ref="A1:I1"/>
    <mergeCell ref="D4:D6"/>
    <mergeCell ref="B18:D18"/>
    <mergeCell ref="H4:H6"/>
    <mergeCell ref="C4:C6"/>
    <mergeCell ref="B4:B6"/>
  </mergeCells>
  <printOptions/>
  <pageMargins left="0.25" right="0.25" top="0.75" bottom="0.75" header="0.3" footer="0.3"/>
  <pageSetup fitToHeight="0" fitToWidth="1" horizontalDpi="300" verticalDpi="300" orientation="landscape" paperSize="9" scale="91" r:id="rId3"/>
  <headerFooter alignWithMargins="0">
    <oddHeader>&amp;C&amp;F</oddHead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roxana.moldovan</dc:creator>
  <cp:keywords/>
  <dc:description/>
  <cp:lastModifiedBy>Tudor Guset</cp:lastModifiedBy>
  <cp:lastPrinted>2015-11-13T11:40:47Z</cp:lastPrinted>
  <dcterms:created xsi:type="dcterms:W3CDTF">2008-05-12T06:49:28Z</dcterms:created>
  <dcterms:modified xsi:type="dcterms:W3CDTF">2018-04-03T08:00:28Z</dcterms:modified>
  <cp:category/>
  <cp:version/>
  <cp:contentType/>
  <cp:contentStatus/>
</cp:coreProperties>
</file>