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7"/>
  </bookViews>
  <sheets>
    <sheet name="personal" sheetId="2" r:id="rId1"/>
    <sheet name="materiale cap 61.01" sheetId="3" r:id="rId2"/>
    <sheet name="venituri proprii- titlul 20" sheetId="33" r:id="rId3"/>
    <sheet name="titlul IX- Alte cheltuieli" sheetId="25" r:id="rId4"/>
    <sheet name="transferuri " sheetId="5" r:id="rId5"/>
    <sheet name="proiecte cap. 61.01 " sheetId="35" r:id="rId6"/>
    <sheet name="proiecte cap. 61.08 " sheetId="36" r:id="rId7"/>
    <sheet name="dipfie" sheetId="38" r:id="rId8"/>
  </sheets>
  <definedNames>
    <definedName name="_xlnm._FilterDatabase" localSheetId="5" hidden="1">'proiecte cap. 61.01 '!$A$7:$F$7</definedName>
    <definedName name="_xlnm._FilterDatabase" localSheetId="4" hidden="1">'transferuri '!$A$7:$WVM$20</definedName>
    <definedName name="_xlnm.Print_Area" localSheetId="1">'materiale cap 61.01'!$A$1:$F$6</definedName>
  </definedNames>
  <calcPr calcId="152511"/>
</workbook>
</file>

<file path=xl/calcChain.xml><?xml version="1.0" encoding="utf-8"?>
<calcChain xmlns="http://schemas.openxmlformats.org/spreadsheetml/2006/main">
  <c r="F42" i="38" l="1"/>
  <c r="F46" i="38" s="1"/>
  <c r="F34" i="38"/>
  <c r="F12" i="38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E10" i="36"/>
  <c r="D180" i="2"/>
  <c r="D165" i="2"/>
  <c r="D154" i="2"/>
  <c r="D143" i="2"/>
  <c r="D135" i="2"/>
  <c r="D116" i="2"/>
  <c r="D78" i="2"/>
  <c r="D74" i="2"/>
  <c r="D44" i="2"/>
  <c r="D36" i="2"/>
  <c r="D24" i="2"/>
  <c r="D194" i="2"/>
  <c r="D192" i="2"/>
  <c r="D190" i="2"/>
  <c r="D188" i="2"/>
  <c r="D186" i="2"/>
  <c r="D184" i="2"/>
  <c r="D81" i="2"/>
  <c r="D136" i="2" l="1"/>
  <c r="D181" i="2"/>
  <c r="D195" i="2"/>
  <c r="D196" i="2" l="1"/>
  <c r="E56" i="35"/>
  <c r="E43" i="35"/>
  <c r="A9" i="5" l="1"/>
  <c r="F20" i="5"/>
  <c r="F11" i="25"/>
  <c r="A10" i="25"/>
  <c r="F13" i="33" l="1"/>
  <c r="F150" i="3"/>
  <c r="F43" i="3"/>
  <c r="F42" i="3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F178" i="3"/>
  <c r="A9" i="25" l="1"/>
</calcChain>
</file>

<file path=xl/sharedStrings.xml><?xml version="1.0" encoding="utf-8"?>
<sst xmlns="http://schemas.openxmlformats.org/spreadsheetml/2006/main" count="1007" uniqueCount="432">
  <si>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</si>
  <si>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</si>
  <si>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</si>
  <si>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</si>
  <si>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</si>
  <si>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</si>
  <si>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</si>
  <si>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</si>
  <si>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</si>
  <si>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</si>
  <si>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</si>
  <si>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</si>
  <si>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</si>
  <si>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 xml:space="preserve">MINISTERUL JUSTITEI - Aparat propriu </t>
  </si>
  <si>
    <t>CAPITOLUL 61.01- Ordine publica si siguranta nationala</t>
  </si>
  <si>
    <t>FURNIZOR/BENEFICIAR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</si>
  <si>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</si>
  <si>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</si>
  <si>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</si>
  <si>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</si>
  <si>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</si>
  <si>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</si>
  <si>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</si>
  <si>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</si>
  <si>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</si>
  <si>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</si>
  <si>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</si>
  <si>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>Total</t>
  </si>
  <si>
    <t xml:space="preserve">Suma </t>
  </si>
  <si>
    <t>TOTAL</t>
  </si>
  <si>
    <t xml:space="preserve"> </t>
  </si>
  <si>
    <t>Capitolul 61.01- Ordine publica si siguranta nationala</t>
  </si>
  <si>
    <t>TITLUL 10 CHELTUIELI DE PERSONAL</t>
  </si>
  <si>
    <t>68.01.50</t>
  </si>
  <si>
    <t>TITLUL 59- ALTE CHELTUIELI</t>
  </si>
  <si>
    <t>BUGETUL DE STAT</t>
  </si>
  <si>
    <t>MINISTERUL JUSTITIEI</t>
  </si>
  <si>
    <t>TITLUL 58 ,,PROIECTE CU FINANTARE DIN FONDURI EXTERNE NERAMBURSABILE (FEN)"</t>
  </si>
  <si>
    <t>SURSA 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</si>
  <si>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</si>
  <si>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</si>
  <si>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</si>
  <si>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</si>
  <si>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</si>
  <si>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</si>
  <si>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 xml:space="preserve">Total </t>
  </si>
  <si>
    <t>TRANSFERURI</t>
  </si>
  <si>
    <t>REPREZENTANT MJ</t>
  </si>
  <si>
    <t xml:space="preserve">DHL INTERNATIONAL </t>
  </si>
  <si>
    <t>MINISTERUL FINANTELOR PUBLICE</t>
  </si>
  <si>
    <t>VODAFONE</t>
  </si>
  <si>
    <t>TRAVEL TIME</t>
  </si>
  <si>
    <t>INDACO SYSTEM</t>
  </si>
  <si>
    <t>ROMPETROL DOWNSTREAM</t>
  </si>
  <si>
    <t>GILMAR</t>
  </si>
  <si>
    <t>ASOCIAȚIA DE LOCATARI BLOC M39</t>
  </si>
  <si>
    <t>BUGETUL ASIGURARILOR SOCIALE DE STAT SI FONDURILOR SPECIALE</t>
  </si>
  <si>
    <t>COLABORATOR MJ</t>
  </si>
  <si>
    <t>Clasificatie bugetara</t>
  </si>
  <si>
    <t>10.01.01</t>
  </si>
  <si>
    <t>PLATA SALARII</t>
  </si>
  <si>
    <t>VIRAT RETINERI  DIN SALARII - VIRAT RETINERI  SALARIATI LA BUG ASIG SOCIALE SI BUG.DE STAT</t>
  </si>
  <si>
    <t>VIRAT RETINERI  DIN SALARII - POPRIRI, PENSII FACULTATIVE, COTIZATII</t>
  </si>
  <si>
    <t>ALIMENTARE CONT VALUTA SALARIU</t>
  </si>
  <si>
    <t>SUBTOTAL 10.01.01</t>
  </si>
  <si>
    <t>10.01.05</t>
  </si>
  <si>
    <t>PLATA SALARII, VIRAT RETINERI  SALARIATI LA BUG ASIG SOCIALE SI BUG.DE STAT</t>
  </si>
  <si>
    <t>SUBTOTAL10.01.05</t>
  </si>
  <si>
    <t>10.01.06</t>
  </si>
  <si>
    <t>SUBTOTAL 10.01.06</t>
  </si>
  <si>
    <t>10.01.13</t>
  </si>
  <si>
    <t xml:space="preserve">DIURNA DEPLASARE INTERNA </t>
  </si>
  <si>
    <t xml:space="preserve">ALIMENTARE CONT VALUTA DEPLASARI EXTERNE </t>
  </si>
  <si>
    <t>SUBTOTAL 10.01.13</t>
  </si>
  <si>
    <t>10.01.14</t>
  </si>
  <si>
    <t xml:space="preserve"> INDEMNIZATIE DETASARE </t>
  </si>
  <si>
    <t>SUBTOTAL 10.01.14</t>
  </si>
  <si>
    <t>10.01.15</t>
  </si>
  <si>
    <t xml:space="preserve"> DECONT TRANSPORT </t>
  </si>
  <si>
    <t>SUBTOTAL 10.01.15</t>
  </si>
  <si>
    <t>10.01.16.</t>
  </si>
  <si>
    <t>SUBTOTAL 10.01.16</t>
  </si>
  <si>
    <t>10.01.30.</t>
  </si>
  <si>
    <t xml:space="preserve">DECONTURI TRANSPORT </t>
  </si>
  <si>
    <t xml:space="preserve">PLATA  CONCEDII MEDICALE SUPORTATE DIN FNUASS </t>
  </si>
  <si>
    <t>ALIMENTARE CONT VALUTA INDEMNIZATIE SOTIE SI COPIL PT. MAGISTRAT DE LEGATURA</t>
  </si>
  <si>
    <t>SUBTOTAL 10.01.30</t>
  </si>
  <si>
    <t>TOTAL ART. 10.01</t>
  </si>
  <si>
    <t>10.02.02</t>
  </si>
  <si>
    <t xml:space="preserve">NORMA HRANA </t>
  </si>
  <si>
    <t>SUBTOTAL 10.02.02</t>
  </si>
  <si>
    <t>10.02.03</t>
  </si>
  <si>
    <t>SUBTOTAL 10.02.03</t>
  </si>
  <si>
    <t>10.02.06.</t>
  </si>
  <si>
    <t>SUBTOTAL 10.02.06</t>
  </si>
  <si>
    <t>10.02.30</t>
  </si>
  <si>
    <t xml:space="preserve">DECONTURI MEDICAMENTE </t>
  </si>
  <si>
    <t>SUBTOTAL 10.02.30</t>
  </si>
  <si>
    <t>TOTAL ART. 10.02</t>
  </si>
  <si>
    <t>10.03.01.</t>
  </si>
  <si>
    <t xml:space="preserve">CONTRIBUTII DE ASIGURARI SOCIALE DE STAT- CAS </t>
  </si>
  <si>
    <t>SUBTOTAL 10.03.01</t>
  </si>
  <si>
    <t>10.03.02.</t>
  </si>
  <si>
    <t xml:space="preserve">CONTRIBUTII DE ASIGURARI DE SOMAJ </t>
  </si>
  <si>
    <t>SUBTOTAL 10.03.02</t>
  </si>
  <si>
    <t>10.03.03.</t>
  </si>
  <si>
    <t xml:space="preserve">CONTRIBUTII DE ASIGURARI SOCIALE DE SANATATE </t>
  </si>
  <si>
    <t>SUBTOTAL 10.03.03</t>
  </si>
  <si>
    <t>10.03.04.</t>
  </si>
  <si>
    <t xml:space="preserve"> CONTRIBUTII DE ASIGURARI PT. ACCIDENTE DE MUNCA SI BOLI PROFESIONALE </t>
  </si>
  <si>
    <t>SUBTOTAL 10.03.04</t>
  </si>
  <si>
    <t>10.03.06.</t>
  </si>
  <si>
    <t xml:space="preserve"> CONTRIBUTII  ANGAJATOR - CONTRIBUTII LA FONDUL DE GARANTARE  A CREANTELOR SALARIALE </t>
  </si>
  <si>
    <t>SUBTOTAL 10.03.06</t>
  </si>
  <si>
    <t>10.03.07.</t>
  </si>
  <si>
    <t xml:space="preserve">CONTRIBUTII  ANGAJATOR - CONTRIBUTII LA FONDUL DE GARANTARE  A CREANTELOR SALARIALE </t>
  </si>
  <si>
    <t>SUBTOTAL 10.03.07</t>
  </si>
  <si>
    <t>TOTAL  ART. 10.03</t>
  </si>
  <si>
    <t>TOTAL TITLUL 10</t>
  </si>
  <si>
    <t>SURSA D</t>
  </si>
  <si>
    <t xml:space="preserve">MINISTERUL JUSTITIEI </t>
  </si>
  <si>
    <t>RCS&amp;RDS</t>
  </si>
  <si>
    <t>ASCENSORUL SA</t>
  </si>
  <si>
    <t>DM SISTEM TELECOM</t>
  </si>
  <si>
    <t>SUPER OPTIMUS</t>
  </si>
  <si>
    <t xml:space="preserve">CONTERA MEDIA </t>
  </si>
  <si>
    <t>QUALY TRANSLATION</t>
  </si>
  <si>
    <t>REPREZENTANTI MJ</t>
  </si>
  <si>
    <t xml:space="preserve">AVANS CONCEDIU ODIHNA </t>
  </si>
  <si>
    <t>perioada: 01-30.11.2018</t>
  </si>
  <si>
    <t>Perioada 01-30.11.2018</t>
  </si>
  <si>
    <t xml:space="preserve">PLATA AVANS APOSTILE </t>
  </si>
  <si>
    <t>PLATA AVANS CAZARE DEPLASARE IASI (02-04.11.2018)</t>
  </si>
  <si>
    <t>APA NOVA BUCURESTI</t>
  </si>
  <si>
    <t>PLATA REPARATII RETEA DE CANALIZARE INTERIOARA SI REPARATII RACORD MENAJER RETEA INTERIOARA</t>
  </si>
  <si>
    <t>INCASAT DIFERENTA  NEUTILIZATA DECONT  CAZARE TARGU MURES,  PERIOADA 28.10-02.11.2018</t>
  </si>
  <si>
    <t>PLATA AVANS PROTOCOL LUNA NOIEMBRIE 2018</t>
  </si>
  <si>
    <t>OLIMPIC INTERNATIONAL TURISM</t>
  </si>
  <si>
    <t>PLATA BILETE DE AVION DEPLASARE SUCEAVA ,PERIOADA 22-25.10.2018</t>
  </si>
  <si>
    <t>PLATA BILETE DE AVION DEPLASARE BRUXELLES, PERIOADA 22-23.10.2018</t>
  </si>
  <si>
    <t>ACTIVITATEA DE TREZORERIE SI CONTABILITATE PUBLICA A MUNICIPIULUI BUCURESTI</t>
  </si>
  <si>
    <t>ALIMENTARE CONT BCR CHELTUIELI DEPLASARI EXTERNE</t>
  </si>
  <si>
    <t>PLATA DIFERENTA  DECONT  CAZARE/TRANSPORT DEPLASARE  TARGU MURES,  PERIOADA 15.10-19.10.2018</t>
  </si>
  <si>
    <t xml:space="preserve">PLATA AVANS REPARATIE TELEFON </t>
  </si>
  <si>
    <t xml:space="preserve">INCASAT DE LA DIRECTIA NATIONALA DE PROBATIUNE COTE PARTI  CONSUM ENEGIE ELECTRICA SI TERMICA LUNA AUGUST 2018 </t>
  </si>
  <si>
    <t>INCASAT DE LA DIRECTIA NATIONALA DE PROBATIUNE COTE PARTI  CONSUM DISTRIBUTIE APA SI COLECTARE DESEURI LUNA AUGUST 2018</t>
  </si>
  <si>
    <t>INCASAT DE LA DIRECTIA NATIONALA DE PROBATIUNE COTE PARTI  CHELTUIELI COMUNE TAXA MUNICIPALA APA UZATA, LUNA AUGUST 2018</t>
  </si>
  <si>
    <t>PLATA BILETE DE AVION DEPLASARE STRASBOURG, PERIOADA 11-12.10.2018</t>
  </si>
  <si>
    <t>PLATA BILETE DE AVION DEPLASARE LUXEMBURG, PERIOADA 10-11.10.2018</t>
  </si>
  <si>
    <t>PLATA  DIFERENTA DECONT CAZARE  SI TRANSPORT CU AUTO PERSONAL DEPLASARE TRIBUNALUL  BRAILA , PERIOADA 15-19.10.2018</t>
  </si>
  <si>
    <t>MANPRES DISTRIBUTION</t>
  </si>
  <si>
    <t xml:space="preserve">PLATA ACHIZITIONAT REVISTE DE SPECIALITATE JURIDICA, LUNA OCTOMBRIE 2018  </t>
  </si>
  <si>
    <t xml:space="preserve">PLATA ACHIZITIONAT PIESE DE SCHIMB </t>
  </si>
  <si>
    <t>PLATA SERVICII CURIER RAPID,  PERIOADA 22.10.2018</t>
  </si>
  <si>
    <t>PLATA TRADUCERI AUTORIZATE LIMBA ENGLEZA PERIOADA LUNA OCTOMBRIE 2018</t>
  </si>
  <si>
    <t>PLATA TRADUCERI AUTORIZATE LIMBA FRANCEZA LUNA OCTOMBRIE 2018</t>
  </si>
  <si>
    <t>PLATA COTE PARTI APA RECE, PERIOADA 12.09-10.10.2018</t>
  </si>
  <si>
    <t>PLATA COTE PARTI TAXA MUNICIPALA , PERIOADA 12.09-10.10.2018</t>
  </si>
  <si>
    <t>EVIDENT GRUP</t>
  </si>
  <si>
    <t>PLATA ACHIZITIONAT 10 BUC PIXURI SI REZERVA DE PIX</t>
  </si>
  <si>
    <t>INSTITUTUL NATIONAL AL MAGISTRATURII</t>
  </si>
  <si>
    <t>PLATA CONSUM COTE PARTI  ENERGIE ELECTRICA SI GAZE ,LUNA IULIE 2018</t>
  </si>
  <si>
    <t>PLATA CONSUM COTE PARTI APA RECE SI SALUBRITATE LUNA IULIE 2018</t>
  </si>
  <si>
    <t>PLATA CONSUM COTE PARTI SERVICII INTRETINERE, REPARATII ASCENSOR SI RETEA TELEFONICA, LUNA IULIE 2018</t>
  </si>
  <si>
    <t>ALIMENTARE CONT BCR PENTRU PLATA DALLOZ ACHIZITIONAT ABONAMENT ANUAL REVISTE DE SPECIALITATE FRANCEZE PENTRU ANUL 2018</t>
  </si>
  <si>
    <t>ALIMENTARE CONT BCR COMISION  PENTRU PLATA DALLOZ ACHIZITIONAT ABONAMENT ANUAL REVISTE DE SPECIALITATE FRANCEZE PENTRU ANUL 2018</t>
  </si>
  <si>
    <t xml:space="preserve">DANCO PRO </t>
  </si>
  <si>
    <t>PLATA BILETE DE AVION DEPLASARE BRUXELLES, PERIOADA 21-23.10.2018</t>
  </si>
  <si>
    <t xml:space="preserve">INCASAT PE STAT DE PLATA RECUPERARI DEPASIRI PLAFON CHELTUIELI TELEFONIE MOBILA 27.08-27.09.2018 </t>
  </si>
  <si>
    <t>MONETARIA STATULUI</t>
  </si>
  <si>
    <t>PLATA ACHIZITIONAT 2 PLACUTE GRAVATE PENTRU INTRARE PRINCIPALA</t>
  </si>
  <si>
    <t>PLATA DECONT C/VAL CHIRIE LOCUINTA PERSONAL CU FUNCTIE DE DEMNITATE PUBLICA AFERENTA LUNII OCTOMBRIE 2018</t>
  </si>
  <si>
    <t>PLATA DECONT C/VAL CHIRIE LOCUINTA -INALTI FUNCTIONARI PUBLICI CONF ART.146^6 , ALIN (2) DIN O.U.G.NR.101/2011 LUNA  OCTOMBRIE 2018</t>
  </si>
  <si>
    <t>PLATA AVANS PROTOCOL NOIEMBRIE 2018</t>
  </si>
  <si>
    <t>PLATA AVANS CAZARE DEPLASARE IASI (09-11.11.2018)</t>
  </si>
  <si>
    <t xml:space="preserve">INCASAT DE LA BONUS, C/VAL COTE PARTI ENERGIE ELECTRICA /TERMICA LUNA SEPTEMBRIE 2018 </t>
  </si>
  <si>
    <t>INCASAT DE LA BONUS, C/VAL COTE PARTI PIESE DE SCHIMB REPARATIE LIFTURI LUNA SEPTEMBRIE 2018</t>
  </si>
  <si>
    <t xml:space="preserve">INCASAT DE LA BONUS, C/VAL COTE PARTI CONSUM APA, COLECTARE DESEURI SI TAXA MUNICIPALA PENTRU LUNA SEPTEMBRIE 2018 </t>
  </si>
  <si>
    <t>INCASAT DE LA BONUS, C/VAL COTE PARTI TAXA MUNICIPALA  PENTRU LUNA SEPTEMBRIE 2018</t>
  </si>
  <si>
    <t>FOXX COLOR</t>
  </si>
  <si>
    <t xml:space="preserve">PLATA ACHIZITIONAT 2 BUC STAMPILE </t>
  </si>
  <si>
    <t>PLATA TRADUCERI AUTORIZATE LIMBA FRANCEZA  LUNA OCTOMBRIE 2018</t>
  </si>
  <si>
    <t>PLATA TRADUCERI AUTORIZATE LIMBA ITALIANA  LUNA OCTOMBRIE 2018</t>
  </si>
  <si>
    <t>PLATA TRADUCERI AUTORIZATE LIMBA SARBA LUNA OCTOMBRIE 2018</t>
  </si>
  <si>
    <t>PLATA TRADUCERI AUTORIZATE LIMBA SPANIOLA LUNA OCTOMBRIE 2018</t>
  </si>
  <si>
    <t>PLATA ACHIZITIONAT 80 BUC REGISTRE A3 SI 53 REGISTRE SI CONDICI A4</t>
  </si>
  <si>
    <t xml:space="preserve">PLATA ACHIZITIONAT REVISTE DE SPECIALITATE JURIDICA  </t>
  </si>
  <si>
    <t xml:space="preserve">TORA DISTRIBUTION </t>
  </si>
  <si>
    <t xml:space="preserve">PLATA INLOCUIT 4 BUC BATERII AUTO </t>
  </si>
  <si>
    <t xml:space="preserve">INCASAT DIFERENTA NEUTILIZATA DECONT REPARATII TELEFON  </t>
  </si>
  <si>
    <t xml:space="preserve">INCASAT DE LA DIRECTIA NATIONALA DE PROBATIUNE, C/VAL COTE PARTI CONSUM ENERGIE ELECTRICA SI TERMICA  PENTRU LUNA IULIE 2018 </t>
  </si>
  <si>
    <t xml:space="preserve">INCASAT DIFERENTA  NEUTILIZATA DECONT CAZARE IASI  PERIOADA 09-11.11.2018 </t>
  </si>
  <si>
    <t>PATA DIFERENTA DECONT APOSTILE DOCUMENTE DE EXTRADARE</t>
  </si>
  <si>
    <t xml:space="preserve">INCOLOR ART </t>
  </si>
  <si>
    <t>PLATA TRADUCERI AUTORIZATE LIMBA ENGLEZA LUNA OCTOMBRIE 2018</t>
  </si>
  <si>
    <t>INCASAT DE LA VRANCART C/VAL DESEURI ELECTRICE SI ELECTRONICE SEPTEMBRIE 2018</t>
  </si>
  <si>
    <t xml:space="preserve">BEJ SILVIA SCAIESTEANU </t>
  </si>
  <si>
    <t xml:space="preserve">PLATA SERVICII FOTOCOPIERE DOSAR DE EXECUTARE NR.73/2017 </t>
  </si>
  <si>
    <t>PATA AVANS CAZARE DEPLASARE IASI  PERIOADA 16-18.11.2018</t>
  </si>
  <si>
    <t>PATA AVANS CAZARE DEPLASARE ALBA -IULIA  PERIOADA 19-20.11.2018</t>
  </si>
  <si>
    <t>PLATA BILETE DE AVION DEPLASARE TIMISOARA, PERIOADA 29.10-07.11.2018</t>
  </si>
  <si>
    <t>EXIMTUR</t>
  </si>
  <si>
    <t>PLATA BILETE DE AVION DEPLASARE ORADEA, PERIOADA 07-12.10.2018</t>
  </si>
  <si>
    <t>PLATA BILETE DE AVION DEPLASARE BRUXELLES, PERIOADA 29.10-30.10.2018</t>
  </si>
  <si>
    <t>PLATA BILETE DE AVION DEPLASARE BRUXELLES, PERIOADA 23.10-25.10.2018</t>
  </si>
  <si>
    <t>PLATA BILETE DE AVION DEPLASARE BRUXELLES, PERIOADA 30.10-01.11.2018</t>
  </si>
  <si>
    <t xml:space="preserve">TAROM SA </t>
  </si>
  <si>
    <t>PLATA BILETE DE AVION DEPLASARE BRUXELLES, PERIOADA 05-06.11.2018</t>
  </si>
  <si>
    <t xml:space="preserve">PATA AVANS APOSTILE  PROCEDURI DE EXTRADARE </t>
  </si>
  <si>
    <t>PLATA ONORARIU AVOCATI PENTRU DOSAR NR.34405/3/2017, DECIZIA CIVILA NR.2476/04.06.2018</t>
  </si>
  <si>
    <t>INCASAT DIFERENTA NEUTILIZATA  DECONT APOSTILE</t>
  </si>
  <si>
    <t xml:space="preserve">PLATA DIFERENTA ALTE CHELTUIELI - JUSTIFICAREA DEPLASARII IN S.U.A </t>
  </si>
  <si>
    <t>PLATA CHELTUIELI DE JUDECATA CONF. SENTINTEI CIVILE NR.421/19.10.2018</t>
  </si>
  <si>
    <t>PLATA  C/VAL DESEURI ELECTRICE SI ELECTRONICE SEPTEMBRIE 2018, SUMA INCASATA DE LA VRANCART</t>
  </si>
  <si>
    <t xml:space="preserve">PLATA  DIFERENTA DECONT PROTOCOL 05.11.2018 </t>
  </si>
  <si>
    <t>INCASAT DE LA MINISTERUL DEZVOLTARII REGIONALE SI ADMINISTRATIEI  COTE PARTI  CONSUM PIESE DE SCHIMB REPARATII LIFTURI LUNA SEPTEMBRIE 2018</t>
  </si>
  <si>
    <t>INCASAT DE LA MINISTERUL DEZVOLTARII REGIONALE COTE PARTI  UTILITATI ASCENSOARE , LUNA SEPTEMBRIE 2018</t>
  </si>
  <si>
    <t>INCASAT DE LA MINISTERUL DEZVOLTARII REGIONALE COTE PARTI  UTILITATI ASCENSOARE , LUNA SEPTEMBRIE 2019</t>
  </si>
  <si>
    <t>INCASAT DE LA MINISTERUL DEZVOLTARII REGIONALE COTE PARTI  UTILITATI APA +COLECTARE DESEURI , LUNA SEPTEMBRIE2018</t>
  </si>
  <si>
    <t xml:space="preserve">DAL TRAVEL </t>
  </si>
  <si>
    <t>PLATA BILETE DE AVION DEPLASARE LA HELSINKI</t>
  </si>
  <si>
    <t>PLATA ACHIZITIONAT 4 BUC STAMPILE</t>
  </si>
  <si>
    <t xml:space="preserve">PLATA  DECONT ACHIZITIE VOPSEA ACRILICA  </t>
  </si>
  <si>
    <t xml:space="preserve">DUMITRESCU MIRELA </t>
  </si>
  <si>
    <t xml:space="preserve">RADULESCU CONSTANTIN </t>
  </si>
  <si>
    <t xml:space="preserve">PLATA DECONT ACHIZITII PRODUSE DEDEMAN </t>
  </si>
  <si>
    <t>PLATA DECONT C/VAL CHIRIE LOCUINTA PERSONAL CU FUNCTIE DE DEMNITATE PUBLICA AFERENTA LUNII SEPTEMBRIE SI OCTOMBRIE 2018</t>
  </si>
  <si>
    <t>PLATA SERVICII TELEFONIE , PERIOADA 27.03-26.04.2018</t>
  </si>
  <si>
    <t>MONITORUL OFICIAL</t>
  </si>
  <si>
    <t>PLATA PUBLICARE IN MO P1 ORDIN 3926/C/2018, MOF.895/24.10.2018</t>
  </si>
  <si>
    <t>CERTISING</t>
  </si>
  <si>
    <t>PLATA REINNOIRE  2 BUC CERTIFICATE PERIOADA NOV 2018-DECEMBRIE 2021</t>
  </si>
  <si>
    <t>PLATA ABONAMENT RECEPTOR COMPLET DE PROGRAME TV, PERIOADA 01.11-30.11.2018</t>
  </si>
  <si>
    <t>PLATA BILETE DE AVION DEPLASARE BRUXELLES , PERIOADA 12-14.11.2018</t>
  </si>
  <si>
    <t xml:space="preserve">PLATA  AVANS CAZARE /TRANSPORT CU AUTO PERSONAL DEPLASARE TRIBUNALUL CONSTANTA  </t>
  </si>
  <si>
    <t xml:space="preserve">INCASARE DIFERENTA DECONT NEUTILIZAT CAZARE ALBA IULIA, PERIOADA 19-23.11.2018 </t>
  </si>
  <si>
    <t>SOCIETATEA COOPERATIVA MESTESUGAREASCA TEHNICA STICLEI</t>
  </si>
  <si>
    <t>PLATA  SERVICII MONTARE TAPITERIE SI BLAT</t>
  </si>
  <si>
    <t>PLATA BILETE DE AVION DEPLASARE BRUXELLES PERIOADA 13-16.11.2018</t>
  </si>
  <si>
    <t>MARSHAL TURISM</t>
  </si>
  <si>
    <t>PLATA BILETE DE AVION DEPLASARE BRUXELLES PERIOADA 14-16.11.2018</t>
  </si>
  <si>
    <t xml:space="preserve">PLATA  AVANS PROTOCOL NOIEMBRIE 2018 </t>
  </si>
  <si>
    <t xml:space="preserve">RECUPERARE DE  CHELTUIELI DE TRANSPORT EXTERN  PENTRU PARTICIPAREA DELEGATIILOR ROMANI LA REUNIUNILE CONSILIULUI EUROPEI </t>
  </si>
  <si>
    <t>BILETE DE AVION DEPLASARE BRUXELLES PERIOADA 13-15.11.2018</t>
  </si>
  <si>
    <t>EVIDENT GROUP</t>
  </si>
  <si>
    <t xml:space="preserve">PLATA ACHIZITIONAT RECHIZITE </t>
  </si>
  <si>
    <t>PLATA COTE PARTI ENERGIE ELECTRICA, CONSUM LUNA SEPTEMBRIE 2018</t>
  </si>
  <si>
    <t>PLATA ALIMENTARE CARBURANT PE BAZA DE CARDURI LUNA OCTOMBRIE 2018</t>
  </si>
  <si>
    <t xml:space="preserve">VODAFONE </t>
  </si>
  <si>
    <t>PLATA SERVICII TELEFONIE FIXA LUNA OCTOMBRIE 2018</t>
  </si>
  <si>
    <t>PLATA SERVICII TELEFONIE MOBILA LUNA OCTOMBRIE 2018</t>
  </si>
  <si>
    <t xml:space="preserve">PLATA SERVICII CURIER RAPID  31.10.2018 </t>
  </si>
  <si>
    <t>PLATA SERVICII CURIER RAPID  31.10.2018-07.11.2018</t>
  </si>
  <si>
    <t xml:space="preserve">COMPANIA NATIONALA IMPRIMERIA NATIONALA  </t>
  </si>
  <si>
    <t>PLATA  ACHIZITIONAT 4 BUC LEGITIMATII DE SERVICIU</t>
  </si>
  <si>
    <t>PLATA SERVICII INTRETINERE /REPARATII RETEA DE INTERIOR SI APARATE TELEFONICE LUNA OCTOMBRIE 2018</t>
  </si>
  <si>
    <t xml:space="preserve">EUROTOTAL COMP </t>
  </si>
  <si>
    <t>PLATA PRESTARI SERVICII CURATENIE SI INTRETINERE LUNA OCTOMBRIE 2018</t>
  </si>
  <si>
    <t>CN AEROPORTURI</t>
  </si>
  <si>
    <t>PLATA ACHIZITIONAT SERVICII PROTOCOL -OFICIAL LUNA OCTOMBRIE 2018</t>
  </si>
  <si>
    <t xml:space="preserve">PROSOFT </t>
  </si>
  <si>
    <t>PLATA SERVICII DE PROTECTIE ANTIVIRUS CU INSTALAREA PRODUSELOR ANTIVIRUS LA MINISTERUL JUSTITIEI /INSTANTE LUNA OCTOMBRIE 2018</t>
  </si>
  <si>
    <t xml:space="preserve">ZAINEA </t>
  </si>
  <si>
    <t>PLATI SERVICII ASISTENTA TEHNICA SOFTWARE, PENTRU ZBUGET C/S+PERSONAL LUNA OCTOMBRIE 2018</t>
  </si>
  <si>
    <t>PLATA ABONAMENT INFORMATIC DE LEGISLATIE LUNA OCTOMBRIE 2018</t>
  </si>
  <si>
    <t>AGENTIA NATIONALA DE PRESA ,, AGERPRES''</t>
  </si>
  <si>
    <t>PLATA SERVICII MONITORIZARE PRESA SCRISA AUDIO+VIDEO SITE-URI DE SPECIALITATE LUNA OCTOMBRIE 2018</t>
  </si>
  <si>
    <t xml:space="preserve">SERVICIUL DE TELECOMUNICATII SPECIALE </t>
  </si>
  <si>
    <t>PLATA SERVICII DE TELECOMUNICATII SPECIALE LUNA NOIEMBRIE 2018</t>
  </si>
  <si>
    <t xml:space="preserve">PLATA  AVANS CAZARE DEPLASARE IASI, PERIOADA 30.11-02.12.2018  </t>
  </si>
  <si>
    <t>INCASAT DE LA MINISTERUL DEZVOLTARII REGIONALE SI ADMINISTRATIEI COTE PARTI UTILITATI INTRETINERE, ASCENSOARE LUNA OCTOMBRIE 2018</t>
  </si>
  <si>
    <t>INCASAT DE LA MINISTERUL DEZVOLTARII REGIONALE SI ADMINISTRATIEI COTE PARTI UTILITATI INTRETINERE, ASCENSOARE LUNA OCTOMBRIE 2019</t>
  </si>
  <si>
    <t>PLATA INTRETINERE LUNARA 3 ASCENSOARE , SUPRAVEGHERE 5 INSTALATII DE RIDICAT IN DOMENIUL ISCIR LUNA OCTOMBRIE 2020</t>
  </si>
  <si>
    <t>CARCENTRIC</t>
  </si>
  <si>
    <t>SERVICII SPALARE AUTO INTERIOR -EXTERIOR LUNA OCTOMBRIE 2018</t>
  </si>
  <si>
    <t xml:space="preserve">MINISTRUL FINANTELOR PUBLICE </t>
  </si>
  <si>
    <t>PLATII SALARII MUNCITORI PARTI COMUNE PUNCT TERMIC LUNA OCTOMBRIE 2018</t>
  </si>
  <si>
    <t>AUTO -RO IMPORT -EXPORT</t>
  </si>
  <si>
    <t xml:space="preserve">PLATA ACHIZITIONAT LICHID DE PARBRIZ </t>
  </si>
  <si>
    <t xml:space="preserve">MINISTERUL FINANTELOR PUBLICE </t>
  </si>
  <si>
    <t>PLATA COTE PARTI ENERGIE TERMICA  CONSUM LUNA OCTOMBRIE 2018</t>
  </si>
  <si>
    <t>PLATA CONSUM ENERGIE ELECTRICA SI GAZE PERIOADA 01-06.08.2018</t>
  </si>
  <si>
    <t xml:space="preserve">BRAI -CATA </t>
  </si>
  <si>
    <t>PLATA SERVICII DE COLECTARE A DESEURILOR SI INCHIRIERI CONTAINERE LUNA OCTOMBRIE 2018</t>
  </si>
  <si>
    <t xml:space="preserve">TELEKOM ROMANIA </t>
  </si>
  <si>
    <t>PLATA SERVICII DE TELEFONIE FIXA LUNA OCTOMBRIE 2018</t>
  </si>
  <si>
    <t>DINAMIC 92 DISTRIBUTION</t>
  </si>
  <si>
    <t xml:space="preserve">PLATA ACHIZITIONAT 20 BUC ANVELOPE LUNA NOIEMBRIE 2018 </t>
  </si>
  <si>
    <t xml:space="preserve">CYBERNET AUTO CENTER </t>
  </si>
  <si>
    <t>PLATA SERVICII REPARATIE AUTO LUNA NOIEMBRIE  2018</t>
  </si>
  <si>
    <t>PENITENCIARUL BUCURESTI JILAVA</t>
  </si>
  <si>
    <t>PLATA MUNCA PRESTATA DE PERSOANE PRIVATE DE LIBERTATE , SERVICII TRANSPORT  LUNA OCTOMBRIE 2018</t>
  </si>
  <si>
    <t xml:space="preserve">CENTRUL TERITORIAL DE CALCUL </t>
  </si>
  <si>
    <t>PLATA SERVICII ACTUALIZARE BAZA DE DATE PORTAL LEGISLATIV LUNA OCTOMBRIE 2018</t>
  </si>
  <si>
    <t>ADMINISTRATIA PATRIMONIULUI PROTOCOLULUI DE STAT</t>
  </si>
  <si>
    <t xml:space="preserve">PLATA CHIRIE APA RECE, SALUBRITATE LUNA NOIEMBRIE 2018 </t>
  </si>
  <si>
    <t>PLATA TRADUCERI AUTORIZATE  LIMBA ENGLEZA LUNA OCTOMBRIE 2018</t>
  </si>
  <si>
    <t>INCOLOR ART</t>
  </si>
  <si>
    <t>PLATA TRADUCERI AUTORIZATE  LIMBA GERMANA LUNA OCTOMBRIE 2018</t>
  </si>
  <si>
    <t>PLATA TRADUCERI AUTORIZATE  LIMBA SPANIOLA LUNA OCTOMBRIE 2019</t>
  </si>
  <si>
    <t>DIRECTIA IMPOZITE SI TAXE SECTOR 5</t>
  </si>
  <si>
    <t>PLATA TAXA DE TIMBRU PENTRU LEGALIZARE SENTINTA CIVILA NR.3847/12.09.2018</t>
  </si>
  <si>
    <t>BIROUL LOCAL DE EXPERTIZE JUDICIARE -TRIBUNALUL BUCURESTI</t>
  </si>
  <si>
    <t xml:space="preserve">PLATA ONORARIU DE EXPERTIZA, CITATIE 1982/2017 </t>
  </si>
  <si>
    <t>SUPER KLIMA  INSTALATII</t>
  </si>
  <si>
    <t xml:space="preserve">PLATA ACHIZITIONAT 2BUC APARATE DE AER CONDITIONAT </t>
  </si>
  <si>
    <t>SYGLER ASCENSORE</t>
  </si>
  <si>
    <t>PLATA SERVICII INTRETINERE SI REVIZIE GENERALA 2 LIFTURI DUPLEX LUNA OCTOMBRIE 2018</t>
  </si>
  <si>
    <t xml:space="preserve">INCASAT DE LA BONUS, C/VAL COTE PARTI INTRETINERE LIFTURI, PRESTARI SERVICII RSTVI SI COTE PARTI COMUNE MUNCITORI LUNA SEPTEMBRIE 2018 </t>
  </si>
  <si>
    <t>CIORANU MIOARA-TRADUCATOR AUTORIZAT</t>
  </si>
  <si>
    <t>POPP MARIA RODICA -TRADUCATOR AUTORIZAT</t>
  </si>
  <si>
    <t>SNIATOWSCHI LIA SORINA -TRADUCATOR AUTORIZAT</t>
  </si>
  <si>
    <t xml:space="preserve"> BAZA DE APROVIZIONARE, GOSPODARIRE SI REPARATII </t>
  </si>
  <si>
    <t xml:space="preserve">RECUPERARE DE  LA MINISTERUL AFACERILOR EXTERNE A CHELTUIELILOR DE TRANSPORT EXTERN  PENTRU PARTICIPAREA DELEGATIILOR ROMANE LA REUNIUNILE CONSILIULUI EUROPEI </t>
  </si>
  <si>
    <t>PIRCALAB ADRIANA-TRADUCATOR AUTORIZAT</t>
  </si>
  <si>
    <t>TOTH CRISTIAN -TRADUCATOR AUTORIZAT</t>
  </si>
  <si>
    <t>PLATA CHELT  MISIUNE CONTROL CAMERA EXECUTORILOR JUDECATORESTI  PITESTI, DATA 12.11.2018</t>
  </si>
  <si>
    <t>PLATA CHELT MISIUNE CONTROL CAMERA EXECUTORILOR JUDECATORESTI  PITESTI, DATA 12.11.2018</t>
  </si>
  <si>
    <t>INCASAT DIFERENTA DECONT CAZARE PITESTI PERIOADA 12-14.11.2018</t>
  </si>
  <si>
    <t>RECLAMANT</t>
  </si>
  <si>
    <t>RESTITUIRE SOLD BCR  NEUTILIZAT DEPLASARI EXTERNE</t>
  </si>
  <si>
    <t>SALARIAT TRIBUNALUL BUCUREȘTI</t>
  </si>
  <si>
    <t xml:space="preserve">ENEL ENERGIE MUNTENIA SA                    </t>
  </si>
  <si>
    <t>ASOCIAȚIA DE PROPRIETARI  BLOC B6</t>
  </si>
  <si>
    <t xml:space="preserve"> PLATA DECONT ACHIZITIONARE SI MONTARE APOMETRE RADIO PENTRU LOCUINTA DE SERVICIU SITUATA IN STR. 1 DECEMBRIE 1918, NR.35, BLOC L14, SC.6, SECTOR 3 BUCURESTI, CONTRACT DE INCHIRIERE NR.5/44389/10.06.2013</t>
  </si>
  <si>
    <t>CHELTUIELI DE INTRETINERE PENTRU 3 LOCUINTE DE SERVICIU SITUATE IN BUCURESTI, BLOC M39, STR.NERVA TRAIAN, NR.6, SECTOR 3,  NEREPARTIZATE IN LUNA SEPTEMBRIE 2018</t>
  </si>
  <si>
    <t xml:space="preserve">FF.NR.11225969/26.09.2018 REPREZENTAND SISTARE TEMPORARA A FURNIZARII DE ENERGIE ELECTRICA PENTRU LOCUINTA DE SERVICIU SITUATA IN STR.NERVA TRAIAN NR.6, BLOC M39, SC.2, SECTOR 3 BUCURESTI </t>
  </si>
  <si>
    <t xml:space="preserve"> CHELTUIELI DE INTRETINERE PENTRU LOCUINTA DE SERVICIU SITUATA IN BUCURESTI, STR.TOMIS, BLOC B6, SC.1, ET.1, SECTOR 3 NEREPARTIZATA IN LUNA SEPTEMBRIE 2018</t>
  </si>
  <si>
    <t>Plata virament DESPAGUBIRI CIVILE (ALIMENTARE CARD DESPAGUBIRI CIVILE- DOBANZI-  NOIEMBRIE 2018  -  SITUATIE RECAP. 98813/19.11.2018)</t>
  </si>
  <si>
    <t>VIRAT RETINERI  LA  BUG.DE STAT.-  STAT DESPAGUBIRI CIVILE- DOBANZI-  NOIEMBRIE 2018  -  SITUATIE RECAP. 98813/19.11.2018</t>
  </si>
  <si>
    <t>PLATA C/VAL 4% CONTRIBUTIE PENTRU PERSOANE CU HANDICAP, OCTOMBRIE 2018, CONF LEGII 448/2006</t>
  </si>
  <si>
    <t xml:space="preserve">CVAL TRANSFERURI INEC, TITLUL VI-  TRANSFERURI INTRE UNITATI ALE ADMINISTRATIEI PUBLICE- PT. TITLUL I CHELTUIELI DE PERSONAL AFERENTE LUNII OCTOMBRIE 2018  </t>
  </si>
  <si>
    <t xml:space="preserve">CVAL TRANSFERURI INEC, TITLUL VI-  TRANSFERURI INTRE UNITATI ALE ADMINISTRATIEI PUBLICE- PT. TITLUL XIII ACTIVE NEFINANCIARE, NOIEMBRIE 2018  </t>
  </si>
  <si>
    <t>CVAL TRANSFERURI ANP, TITLUL VI-  TRANSFERURI INTRE UNITATI ALE ADMINISTRATIEI PUBLICE- PT PLATA CHELT DE PERSONAL , ACTIUNI DE SANATATE, AFERENTE LUNII OCT 2018</t>
  </si>
  <si>
    <t>CVAL TRANSFERURI ANP, TITLUL VI-  TRANSFERURI INTRE UNITATI ALE ADMINISTRATIEI PUBLICE- PT PROIECTE FEN</t>
  </si>
  <si>
    <t>CVAL TRANSFERURI ANP, TITLUL VI-  TRANSFERURI INTRE UNITATI ALE ADMINISTRATIEI PUBLICE- PT PLATA BUNURI SI SERVICII, ACTIVE NEFINANCIARE, TRANSFERURI DE CAPITAL, DESPAGUBIRI CIVILE, ACTIUNI DE SANATATE</t>
  </si>
  <si>
    <t>CVAL TRANSFERURI ANP, TITLUL VI-  TRANSFERURI INTRE UNITATI ALE ADMINISTRATIEI PUBLICE - PT PLATA AJUTOARE DE DECES CF PREVEDERILOR ART 16 LIT b) DIN LG. 3/2018 SI ART 81 ALIN 4,  ART 82 ALIN 2 SI ART 83 DIN LG 223/2015 SI A STIMULENTELOR SI INDEMNIZATIILOR DE CRESTERE COPIL AF LUNII  OCTOMBRIE 2018</t>
  </si>
  <si>
    <t>PLATA  STIMULENT DE INSERTIE PÂNÃ LA ÎMPLINIREA VÂRSTEI DE 3 ANI AI COPILULUI PENTRU FPSS APARAT PROPRIU MJ PENTRU LUNA  OCTOMBRIE 2018</t>
  </si>
  <si>
    <t>DECONTARI CU PERSONALUL-CREDITE BUGETARE  PLATA STAT INDEMNIZATIE CRESTERE COPIL PÂNÃ LA ÎMPLINIREA VÂRSTEI DE 2 ANI PENTRU FPSS APARAT PROPRIU MJ PENTRU LUNA  OCTOMBRIE 2018</t>
  </si>
  <si>
    <t>DECONTARI CU PERSONALUL-CREDITE BUGETARE  PLATA STAT INDEMNIZATIE CRESTERE COPIL PÂNÃ LA ÎMPLINIREA VÂRSTEI DE 2 ANI PENTRU FPSS APARAT PROPRIU PENTRU LUNAOCTOMBRIE 2018</t>
  </si>
  <si>
    <t>DECONTARI CU PERSONALUL-CREDITE BUGETARE  PLATA STAT INDEMNIZATIE CRESTERE COPIL PÂNÃ LA ÎMPLINIREA VÂRSTEI DE 2 ANI PENTRU FPSS APARAT PROPRIU PENTRU LUNA  OCTOMBRIE 2018</t>
  </si>
  <si>
    <t>CVAL TRANSFER TITLUL VI-  TRANSFERURI INTRE UNITATI ALE ADMINISTRATIEI PUBLICE - PT PLATA  TITLUL IX  - ACHITAREA CHELTUIELILOR DE TRANSPORT IN CAZUL INTERNARII IN SPITALE, CENTRE DE REFACERE A CAPACITATII DE EFORT, CF. ART. 6 ALIN. 1 LIT D DIN HG NR. 1398/2007 PIVIND DREPTURILE DE TRANSPORT ALE FPSS DIN SISTEMUL ADMINISTRATIEI PENITENCIARE,NOIEMBRIE 2018</t>
  </si>
  <si>
    <t>perioada 01-30.11.2018</t>
  </si>
  <si>
    <t>BUGET ASIG.SOC.DE STAT SI FD.SPEC.</t>
  </si>
  <si>
    <t>PLATA  CAM 2,25% PT. DIFERENTE MAJORARI SALARIALE NETE AFERENTE PERIOADEI  OCTOMBRIE 2018 -  PROIECT,,MECANISME EFICACE DE CONTROL ADMINISTRATIV SI DE PREVENIRE  A CORUPTIEI'' - COD SIPOCA 432, ALIN 58.02.01</t>
  </si>
  <si>
    <t>PLATA  IMPOZIT 10% PT. DIFERENTE MAJORARI SALARIALE NETE AFERENTE PERIOADEI  OCTOMBRIE  2018 -  PROIECT,,MECANISME EFICACE DE CONTROL ADMINISTRATIV SI DE PREVENIRE  A CORUPTIEI'' - COD SIPOCA 432, ALIN 58.02.01</t>
  </si>
  <si>
    <t xml:space="preserve">PLATA DIFERENTE MAJORARI SALARIALE NETE AFERENTE PERIOADEI SEPTEMBRIE 2018 -  PROIECT,,MECANISME EFICACE DE CONTROL ADMINISTRATIV SI DE PREVENIRE  A CORUPTIEI'' - COD SIPOCA 432, </t>
  </si>
  <si>
    <t>PLATA DIFERENTE MAJORARI SALARIALE NETE AFERENTE PERIOADEI  OCTOMBRIE 2018 -  PROIECT,,MECANISME EFICACE DE CONTROL ADMINISTRATIV SI DE PREVENIRE  A CORUPTIEI'' - COD SIPOCA 432,</t>
  </si>
  <si>
    <t>TITLUL 56 ,,PROIECTE CU FINANTARE DIN FONDURI EXTERNE NERAMBURSABILE POSTADERARE"</t>
  </si>
  <si>
    <t>incasat cval suma neutilizata in cadrul programului RO 20 ,,Violenta domestica si violenta bazata pe deosebirea de sex"-15% FN</t>
  </si>
  <si>
    <t>MINISTERUL JUSTITIEI OPERATOR RO 20 FB</t>
  </si>
  <si>
    <t xml:space="preserve">MINISTERUL JUSTITIEI OPERATOR RO 20 FB    </t>
  </si>
  <si>
    <t>PLATA DIFERENTE MAJORARI SALARIALE NETE AFERENTE PERIOADEI SEPTEMBRIE 2018 -  PROIECT,,MECANISME EFICACE DE CONTROL ADMINISTRATIV SI DE PREVENIRE  A CORUPTIEI'' - COD SIPOCA 432, ALIN BUGETAR 58.02.01</t>
  </si>
  <si>
    <t>PLATA  CAS 25% PT. DIFERENTE MAJORARI SALARIALE NETE AFERENTE PERIOADEI SEPTEMBRIE 2018 -  PROIECT,,MECANISME EFICACE DE CONTROL ADMINISTRATIV SI DE PREVENIRE  A CORUPTIEI'' - COD SIPOCA 432, ALIN BUGETAR 58.02.01</t>
  </si>
  <si>
    <t>PLATA  CASS 10% PT. DIFERENTE MAJORARI SALARIALE NETE AFERENTE PERIOADEI  SEPTEMBRIE 2018 -  PROIECT,,MECANISME EFICACE DE CONTROL ADMINISTRATIV SI DE PREVENIRE  A CORUPTIEI'' - COD SIPOCA 432, ALIN BUGETAR 58.02.01</t>
  </si>
  <si>
    <t>PLATA  IMPOZIT 10% PT. DIFERENTE MAJORARI SALARIALE NETE AFERENTE PERIOADEI  SEPTEMBRIE  2018 -  PROIECT,,MECANISME EFICACE DE CONTROL ADMINISTRATIV SI DE PREVENIRE  A CORUPTIEI'' - COD SIPOCA 432, ALIN BUGETAR 58.02.01</t>
  </si>
  <si>
    <t>PLATA  CAM 2,25% PT. DIFERENTE MAJORARI SALARIALE NETE AFERENTE PERIOADEI  OCTOMBRIE 2018 -  PROIECT,,MECANISME EFICACE DE CONTROL ADMINISTRATIV SI DE PREVENIRE  A CORUPTIEI'' - COD SIPOCA 432, ALIN 58.02.02, ALIN BUGETAR 58.02.01</t>
  </si>
  <si>
    <t>PLATA DIFERENTE MAJORARI SALARIALE NETE AFERENTE PERIOADEI  OCTOMBRIE 2018 -  PROIECT,,MECANISME EFICACE DE CONTROL ADMINISTRATIV SI DE PREVENIRE  A CORUPTIEI'' - COD SIPOCA 432, ALIN BUGETAR 58.02.01</t>
  </si>
  <si>
    <t>PLATA  CAS 25% PT. DIFERENTE MAJORARI SALARIALE NETE AFERENTE PERIOADEI  OCTOMBRIE  2018 -  PROIECT,,MECANISME EFICACE DE CONTROL ADMINISTRATIV SI DE PREVENIRE  A CORUPTIEI'' - COD SIPOCA 432, ALIN BUGETAR 58.02.01</t>
  </si>
  <si>
    <t>(PLATA  CASS 10% PT. DIFERENTE MAJORARI SALARIALE NETE AFERENTE PERIOADEI  OCTOMBRIE 2018 -  PROIECT,,MECANISME EFICACE DE CONTROL ADMINISTRATIV SI DE PREVENIRE  A CORUPTIEI'' - COD SIPOCA 432, ALIN BUGETAR 58.02.01</t>
  </si>
  <si>
    <t>cval plata 20% cofin CASS aferent onorariu raportor/expert pt. participarea la lucrarile plenare in cadrul Proiectui Seminar European ,,Cooperarea dintre Statele Membre ale Uniunii Europene in vederea solutionarii cauzelor civile referitoare la deplasarea sau retinerea ilicita a unui copil ", alin bugetar 58.15.01</t>
  </si>
  <si>
    <t>DTC PMB diferenta avans neutilizat acordat ptr alte cheltuieli neprevazute  cu ocazia deplasarii la  Oslo , per. 30.10-01.01.11.2018, Programul Justitie,  MFN 2014-2021-15% FN. , alin bugetar 58.31.01</t>
  </si>
  <si>
    <t xml:space="preserve"> DTC PMB  diferenta avans neutilizat acordat ptr alte cheltuieli neprevazute  cu ocazia deplasarii la  Oslo , per. 30.10-01.01.11.2018, Programul Justitie,  MFN 2014-2021-85% FEN, alin bugetar 58.31.02</t>
  </si>
  <si>
    <t>PLATA  CAM 2,25% PT. DIFERENTE MAJORARI SALARIALE NETE AFERENTE PERIOADEI  OCTOMBRIE 2018 -  PROIECT,,MECANISME EFICACE DE CONTROL ADMINISTRATIV SI DE PREVENIRE  A CORUPTIEI'' - COD SIPOCA 432, ALIN BUGETAR 58.02.02</t>
  </si>
  <si>
    <t xml:space="preserve">RESTITUIRE DIFERENTA DIURNA DEPLASARE INTERNA </t>
  </si>
  <si>
    <t>PLATA CONTRAVALOARE  CAZARE DEPLASARE EXTERNA - DANCO PRO FF DKO 98294/06.11.2018</t>
  </si>
  <si>
    <t>DECONTURI CHIRII</t>
  </si>
  <si>
    <t xml:space="preserve"> ECHIPAMENT F.P.S.S.</t>
  </si>
  <si>
    <t xml:space="preserve">INCASARE  CV  RETUR VOUCERE DE VACANTA  </t>
  </si>
  <si>
    <t xml:space="preserve">PLATA CV  VOUCERE DE VACANTA </t>
  </si>
  <si>
    <t xml:space="preserve">PLATA CV  DECONT SERVICII TURISTICE </t>
  </si>
  <si>
    <t>PLATA  CAM 2,25% PT. DIFERENTE MAJORARI SALARIALE NETE AFERENTE PERIOADEI  SEPTEMBRIE 2018 -  PROIECT,,MECANISME EFICACE DE CONTROL ADMINISTRATIV SI DE PREVENIRE  A CORUPTIEI'' - COD SIPOCA 432, ALIN BUGETAR 58.02.02</t>
  </si>
  <si>
    <t>PLATA  IMPOZIT 10% PT. DIFERENTE MAJORARI SALARIALE NETE AFERENTE PERIOADEI  OCTOMBRIE  2018 -  PROIECT,,MECANISME EFICACE DE CONTROL ADMINISTRATIV SI DE PREVENIRE  A CORUPTIEI'' - COD SIPOCA 432, ALIN BUGETAR 58.02.02</t>
  </si>
  <si>
    <t>PLATA  IMPOZIT 10% PT. DIFERENTE MAJORARI SALARIALE NETE AFERENTE PERIOADEI  SEPTEMBRIE  2018 -  PROIECT,,MECANISME EFICACE DE CONTROL ADMINISTRATIV SI DE PREVENIRE  A CORUPTIEI'' - COD SIPOCA 432, ALIN BUGETAR 58.02.02</t>
  </si>
  <si>
    <t>PLATA DIFERENTE MAJORARI SALARIALE NETE AFERENTE PERIOADEI SEPTEMBRIE 2018 -  PROIECT,,MECANISME EFICACE DE CONTROL ADMINISTRATIV SI DE PREVENIRE  A CORUPTIEI'' - COD SIPOCA 432, ALIN BUGETAR 58.02.02</t>
  </si>
  <si>
    <t>PLATA  CAS 25% PT. DIFERENTE MAJORARI SALARIALE NETE AFERENTE PERIOADEI  SEPTEMBRIE 2018 -  PROIECT,,MECANISME EFICACE DE CONTROL ADMINISTRATIV SI DE PREVENIRE  A CORUPTIEI'' - COD SIPOCA 432, ALIN BUGETAR 58.02.02</t>
  </si>
  <si>
    <t>PLATA  CASS 10% PT. DIFERENTE MAJORARI SALARIALE NETE AFERENTE PERIOADEI  SEPTEMBRIE 2018 -  PROIECT,,MECANISME EFICACE DE CONTROL ADMINISTRATIV SI DE PREVENIRE  A CORUPTIEI'' - COD SIPOCA 432, ALIN BUGETAR 58.02.02</t>
  </si>
  <si>
    <t>PLATA  CAS 25% PT. DIFERENTE MAJORARI SALARIALE NETE AFERENTE PERIOADEI  OCTOMBRIE 2018 -  PROIECT,,MECANISME EFICACE DE CONTROL ADMINISTRATIV SI DE PREVENIRE  A CORUPTIEI'' - COD SIPOCA 432, ALIN BUGETAR 58.02.02</t>
  </si>
  <si>
    <t>PLATA  CASS 10% PT. DIFERENTE MAJORARI SALARIALE NETE AFERENTE PERIOADEI  OCTOMBRIE 2018 -  PROIECT,,MECANISME EFICACE DE CONTROL ADMINISTRATIV SI DE PREVENIRE  A CORUPTIEI'' - COD SIPOCA 432, ALIN BUGETAR 58.02.02</t>
  </si>
  <si>
    <t>PLATA DIFERENTE MAJORARI SALARIALE NETE AFERENTE PERIOADEI  OCTOMBRIE 2018 -  PROIECT,,MECANISME EFICACE DE CONTROL ADMINISTRATIV SI DE PREVENIRE  A CORUPTIEI'' - COD SIPOCA 432, ALIN BUGETAR 58.02.02</t>
  </si>
  <si>
    <t>cval plata 80% prefin CE  aferent onorariu raportor/expert pt. participarea la lucrarile plenare in cadrul Proiectui Seminar European ,,Cooperarea dintre Statele Membre ale Uniunii Europene in vederea solutionarii cauzelor civile referitoare la deplasarea sau retinerea ilicita a unui copil ", alin bugetar 58.15.02</t>
  </si>
  <si>
    <t xml:space="preserve"> comisioane bancare  program Justitie, MFN 2014-2021</t>
  </si>
  <si>
    <t>BCR UNIREA LEI</t>
  </si>
  <si>
    <t>Nr. crt.</t>
  </si>
  <si>
    <t>Numar act
OP / FV</t>
  </si>
  <si>
    <t>Titlu</t>
  </si>
  <si>
    <t>Descriere</t>
  </si>
  <si>
    <t>61.01</t>
  </si>
  <si>
    <t>Decont chirie luna octombrie 2018</t>
  </si>
  <si>
    <t>244</t>
  </si>
  <si>
    <t>Decont chelt deplasare Jud. Costesti, Horezu, Carei</t>
  </si>
  <si>
    <t>245-246</t>
  </si>
  <si>
    <t>Plata lucrari Palatul de Justitie Prahova, mai - august 2018</t>
  </si>
  <si>
    <t>247</t>
  </si>
  <si>
    <t>Servicii publicare în lb romana Coduri Penale UE - Raport Bun de Tipar Codex volum I</t>
  </si>
  <si>
    <t>251</t>
  </si>
  <si>
    <t>Contributii datorate de angajati si impozitul pe salarii - luna octombrie 2018</t>
  </si>
  <si>
    <t>252</t>
  </si>
  <si>
    <t>Contributii datorate de angajator ptr luna octombrie 2018</t>
  </si>
  <si>
    <t>253-262</t>
  </si>
  <si>
    <t>Salarii aferente lunii octombrie 2018</t>
  </si>
  <si>
    <t>263</t>
  </si>
  <si>
    <t>Decont transport luna octombrie 2018</t>
  </si>
  <si>
    <t>264</t>
  </si>
  <si>
    <t>Cval combustibil pt autoturismele DIPFIE, octombrie 2018</t>
  </si>
  <si>
    <t>265</t>
  </si>
  <si>
    <t>Servicii publicare în lb romana Coduri Penale UE - Raport Bun de Tipar Codex volum II</t>
  </si>
  <si>
    <t>266</t>
  </si>
  <si>
    <t>Serv consultanta tehnica pentru DIPFIE, luna octombrie 2018</t>
  </si>
  <si>
    <t>267</t>
  </si>
  <si>
    <t>Servicii revizie tehnica periodica si reparatii auto B78MJR</t>
  </si>
  <si>
    <t>268</t>
  </si>
  <si>
    <t>Avans achizitie echipamente IT si sisteme informatice ptr Ministerul Public</t>
  </si>
  <si>
    <t>269</t>
  </si>
  <si>
    <t>Decont cheltuieli servicii publicare anunturi licitatii</t>
  </si>
  <si>
    <t>Serv consultanta mediu, social, sanatate si siguranta - mai-sept 2018</t>
  </si>
  <si>
    <t>Decont achiz consumabile auto, serv montare anvelope iarna auto B78MJR</t>
  </si>
  <si>
    <t>MINISTERUL JUSTIŢIEI</t>
  </si>
  <si>
    <t>DIRECŢIA DE IMPLEMENTARE A PROIECTELOR FINANŢATE DIN ÎMPRUMUTURI EXTERNE</t>
  </si>
  <si>
    <t>SITUAŢIE PRIVIND CHELTUIELILE EFECTUATE DIN FONDURI PUBLICE
IN PERIOADA 01.11.2018 - 30.11.2018</t>
  </si>
  <si>
    <t xml:space="preserve">CAPITOLUL 61.01 – ORDINE PUBLICĂ ŞI SIGURANŢĂ NAŢIONALĂ </t>
  </si>
  <si>
    <t>Titlul 20 - Bunuri si servicii</t>
  </si>
  <si>
    <t>Decont cheltuieli taxa E-Distributie Muntenia emitere aviz amplasament Esplanada - Cartierul pentru Justitie</t>
  </si>
  <si>
    <t>Titlul 65 - Cheltuieli aferente programelor cu finantare rambursabila</t>
  </si>
  <si>
    <t>Titlul 71 - Active nefinanciare</t>
  </si>
  <si>
    <t>248-249</t>
  </si>
  <si>
    <t>250</t>
  </si>
  <si>
    <t>Taxe Casa Construct. executie lucrari PJ Prahova perioada mai - august 2018</t>
  </si>
  <si>
    <t>Servicii dirigentie de santier PJ Prahova, luna mai 2018</t>
  </si>
  <si>
    <t>CHELTUIELILE EFECTUATE DIN FONDURI PUBLICE IN PERIOADA 01.01.2018 - 31.10.2018</t>
  </si>
  <si>
    <t>LEI</t>
  </si>
  <si>
    <t>CHELTUIELILE TOTALE EFECTUATE DIN FONDURI PUBLICE IN PERIOADA 01.01.2018 - 30.11.2018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</si>
</sst>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22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2"/>
      <name val="Trebuchet MS"/>
      <family val="2"/>
    </font>
    <font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b/>
      <sz val="11"/>
      <color indexed="10"/>
      <name val="Trebuchet MS"/>
      <family val="2"/>
    </font>
    <font>
      <sz val="11"/>
      <color theme="1"/>
      <name val="Calibri"/>
      <family val="2"/>
      <scheme val="minor"/>
    </font>
    <font>
      <sz val="10"/>
      <color indexed="12"/>
      <name val="Trebuchet MS"/>
      <family val="2"/>
    </font>
    <font>
      <b/>
      <u/>
      <sz val="10"/>
      <color indexed="8"/>
      <name val="Trebuchet MS"/>
      <family val="2"/>
    </font>
    <font>
      <b/>
      <sz val="10"/>
      <color indexed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18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Border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Continuous" wrapText="1"/>
    </xf>
    <xf numFmtId="0" fontId="13" fillId="0" borderId="0" xfId="0" applyFont="1" applyBorder="1" applyAlignment="1">
      <alignment horizontal="centerContinuous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Fill="1"/>
    <xf numFmtId="0" fontId="1" fillId="0" borderId="0" xfId="0" applyFont="1" applyAlignment="1"/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6" fillId="2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4" fontId="5" fillId="0" borderId="1" xfId="0" applyNumberFormat="1" applyFont="1" applyBorder="1"/>
    <xf numFmtId="4" fontId="5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centerContinuous"/>
    </xf>
    <xf numFmtId="1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4" fontId="5" fillId="0" borderId="1" xfId="0" applyNumberFormat="1" applyFont="1" applyFill="1" applyBorder="1"/>
    <xf numFmtId="14" fontId="2" fillId="0" borderId="1" xfId="0" applyNumberFormat="1" applyFont="1" applyBorder="1"/>
    <xf numFmtId="14" fontId="5" fillId="0" borderId="0" xfId="0" applyNumberFormat="1" applyFont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5" fillId="0" borderId="0" xfId="0" applyFont="1"/>
    <xf numFmtId="0" fontId="2" fillId="0" borderId="1" xfId="0" applyFont="1" applyBorder="1" applyAlignment="1">
      <alignment wrapText="1"/>
    </xf>
    <xf numFmtId="0" fontId="16" fillId="0" borderId="0" xfId="0" applyFont="1"/>
    <xf numFmtId="3" fontId="5" fillId="0" borderId="0" xfId="0" applyNumberFormat="1" applyFont="1"/>
    <xf numFmtId="3" fontId="11" fillId="0" borderId="0" xfId="0" applyNumberFormat="1" applyFont="1"/>
    <xf numFmtId="3" fontId="7" fillId="0" borderId="4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17" fillId="0" borderId="0" xfId="0" applyFont="1"/>
    <xf numFmtId="0" fontId="1" fillId="2" borderId="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5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8" xfId="0" applyNumberFormat="1" applyFont="1" applyBorder="1" applyAlignment="1">
      <alignment horizontal="left" wrapText="1"/>
    </xf>
    <xf numFmtId="0" fontId="1" fillId="0" borderId="9" xfId="0" applyFont="1" applyBorder="1"/>
    <xf numFmtId="0" fontId="1" fillId="0" borderId="12" xfId="0" applyFont="1" applyBorder="1"/>
    <xf numFmtId="4" fontId="1" fillId="0" borderId="10" xfId="0" applyNumberFormat="1" applyFont="1" applyBorder="1"/>
    <xf numFmtId="0" fontId="2" fillId="2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/>
    <xf numFmtId="1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3" fontId="19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3" fontId="19" fillId="0" borderId="0" xfId="3" applyFont="1" applyBorder="1" applyAlignment="1">
      <alignment vertical="center" wrapText="1"/>
    </xf>
    <xf numFmtId="0" fontId="19" fillId="0" borderId="0" xfId="0" applyFont="1"/>
    <xf numFmtId="0" fontId="21" fillId="0" borderId="0" xfId="0" applyFont="1" applyBorder="1" applyAlignment="1">
      <alignment horizontal="left" vertical="center" wrapText="1"/>
    </xf>
    <xf numFmtId="4" fontId="6" fillId="0" borderId="0" xfId="0" quotePrefix="1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</cellXfs>
  <cellStyles count="4">
    <cellStyle name="Comma" xfId="3" builtinId="3"/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zoomScaleNormal="100" workbookViewId="0">
      <selection activeCell="B161" sqref="B161"/>
    </sheetView>
  </sheetViews>
  <sheetFormatPr defaultRowHeight="16.5"/>
  <cols>
    <col min="1" max="1" width="11.140625" style="1" customWidth="1"/>
    <col min="2" max="2" width="10.7109375" style="1" customWidth="1"/>
    <col min="3" max="3" width="11.7109375" style="1" customWidth="1"/>
    <col min="4" max="4" width="15.5703125" style="3" bestFit="1" customWidth="1"/>
    <col min="5" max="5" width="57.140625" style="1" customWidth="1"/>
    <col min="6" max="16384" width="9.140625" style="1"/>
  </cols>
  <sheetData>
    <row r="1" spans="1:5">
      <c r="A1" s="4" t="s">
        <v>0</v>
      </c>
      <c r="B1" s="4"/>
      <c r="C1" s="4"/>
      <c r="D1" s="5"/>
      <c r="E1" s="15"/>
    </row>
    <row r="2" spans="1:5">
      <c r="A2" s="7" t="s">
        <v>31</v>
      </c>
      <c r="B2" s="7"/>
      <c r="C2" s="7"/>
      <c r="D2" s="16"/>
      <c r="E2" s="17"/>
    </row>
    <row r="3" spans="1:5">
      <c r="A3" s="7" t="s">
        <v>32</v>
      </c>
      <c r="B3" s="7"/>
      <c r="C3" s="7"/>
      <c r="D3" s="16"/>
      <c r="E3" s="17"/>
    </row>
    <row r="4" spans="1:5">
      <c r="A4" s="176" t="s">
        <v>129</v>
      </c>
      <c r="B4" s="176"/>
      <c r="C4" s="176"/>
      <c r="D4" s="176"/>
      <c r="E4" s="176"/>
    </row>
    <row r="5" spans="1:5">
      <c r="A5" s="4"/>
      <c r="B5" s="4"/>
      <c r="C5" s="4"/>
      <c r="D5" s="5"/>
      <c r="E5" s="6"/>
    </row>
    <row r="6" spans="1:5" s="116" customFormat="1" ht="49.5">
      <c r="A6" s="91" t="s">
        <v>58</v>
      </c>
      <c r="B6" s="91" t="s">
        <v>2</v>
      </c>
      <c r="C6" s="91" t="s">
        <v>3</v>
      </c>
      <c r="D6" s="93" t="s">
        <v>4</v>
      </c>
      <c r="E6" s="91" t="s">
        <v>5</v>
      </c>
    </row>
    <row r="7" spans="1:5" s="116" customFormat="1">
      <c r="A7" s="94" t="s">
        <v>59</v>
      </c>
      <c r="B7" s="107">
        <v>3251</v>
      </c>
      <c r="C7" s="108">
        <v>43412</v>
      </c>
      <c r="D7" s="109">
        <v>2305528</v>
      </c>
      <c r="E7" s="95" t="s">
        <v>60</v>
      </c>
    </row>
    <row r="8" spans="1:5" s="116" customFormat="1" ht="33">
      <c r="A8" s="94" t="s">
        <v>59</v>
      </c>
      <c r="B8" s="85">
        <v>3276</v>
      </c>
      <c r="C8" s="99">
        <v>43412</v>
      </c>
      <c r="D8" s="100">
        <v>227381</v>
      </c>
      <c r="E8" s="95" t="s">
        <v>61</v>
      </c>
    </row>
    <row r="9" spans="1:5" s="116" customFormat="1" ht="33">
      <c r="A9" s="94" t="s">
        <v>59</v>
      </c>
      <c r="B9" s="85">
        <v>3276</v>
      </c>
      <c r="C9" s="99">
        <v>43412</v>
      </c>
      <c r="D9" s="100">
        <v>889743</v>
      </c>
      <c r="E9" s="95" t="s">
        <v>61</v>
      </c>
    </row>
    <row r="10" spans="1:5" s="116" customFormat="1" ht="33">
      <c r="A10" s="94" t="s">
        <v>59</v>
      </c>
      <c r="B10" s="85">
        <v>3276</v>
      </c>
      <c r="C10" s="99">
        <v>43412</v>
      </c>
      <c r="D10" s="100">
        <v>351224</v>
      </c>
      <c r="E10" s="95" t="s">
        <v>61</v>
      </c>
    </row>
    <row r="11" spans="1:5" s="116" customFormat="1" ht="33">
      <c r="A11" s="94" t="s">
        <v>59</v>
      </c>
      <c r="B11" s="85">
        <v>3249</v>
      </c>
      <c r="C11" s="99">
        <v>43412</v>
      </c>
      <c r="D11" s="100">
        <v>1656</v>
      </c>
      <c r="E11" s="95" t="s">
        <v>62</v>
      </c>
    </row>
    <row r="12" spans="1:5" s="116" customFormat="1" ht="33">
      <c r="A12" s="94" t="s">
        <v>59</v>
      </c>
      <c r="B12" s="85">
        <v>3250</v>
      </c>
      <c r="C12" s="99">
        <v>43412</v>
      </c>
      <c r="D12" s="100">
        <v>83</v>
      </c>
      <c r="E12" s="95" t="s">
        <v>62</v>
      </c>
    </row>
    <row r="13" spans="1:5" s="116" customFormat="1" ht="33">
      <c r="A13" s="94" t="s">
        <v>59</v>
      </c>
      <c r="B13" s="85">
        <v>3262</v>
      </c>
      <c r="C13" s="99">
        <v>43412</v>
      </c>
      <c r="D13" s="100">
        <v>7710</v>
      </c>
      <c r="E13" s="95" t="s">
        <v>62</v>
      </c>
    </row>
    <row r="14" spans="1:5" s="116" customFormat="1">
      <c r="A14" s="94" t="s">
        <v>59</v>
      </c>
      <c r="B14" s="11">
        <v>3263</v>
      </c>
      <c r="C14" s="110">
        <v>43412</v>
      </c>
      <c r="D14" s="101">
        <v>18955</v>
      </c>
      <c r="E14" s="95" t="s">
        <v>63</v>
      </c>
    </row>
    <row r="15" spans="1:5" s="116" customFormat="1">
      <c r="A15" s="94" t="s">
        <v>59</v>
      </c>
      <c r="B15" s="85">
        <v>1</v>
      </c>
      <c r="C15" s="99">
        <v>43413</v>
      </c>
      <c r="D15" s="100">
        <v>1432</v>
      </c>
      <c r="E15" s="95" t="s">
        <v>60</v>
      </c>
    </row>
    <row r="16" spans="1:5" s="116" customFormat="1">
      <c r="A16" s="94" t="s">
        <v>59</v>
      </c>
      <c r="B16" s="85">
        <v>2</v>
      </c>
      <c r="C16" s="99">
        <v>43413</v>
      </c>
      <c r="D16" s="100">
        <v>2742</v>
      </c>
      <c r="E16" s="95" t="s">
        <v>60</v>
      </c>
    </row>
    <row r="17" spans="1:5" s="116" customFormat="1">
      <c r="A17" s="94" t="s">
        <v>59</v>
      </c>
      <c r="B17" s="85">
        <v>3</v>
      </c>
      <c r="C17" s="99">
        <v>43413</v>
      </c>
      <c r="D17" s="100">
        <v>2032</v>
      </c>
      <c r="E17" s="95" t="s">
        <v>60</v>
      </c>
    </row>
    <row r="18" spans="1:5" s="116" customFormat="1">
      <c r="A18" s="94" t="s">
        <v>59</v>
      </c>
      <c r="B18" s="85">
        <v>5</v>
      </c>
      <c r="C18" s="99">
        <v>43413</v>
      </c>
      <c r="D18" s="100">
        <v>1873</v>
      </c>
      <c r="E18" s="95" t="s">
        <v>60</v>
      </c>
    </row>
    <row r="19" spans="1:5" s="116" customFormat="1">
      <c r="A19" s="94" t="s">
        <v>59</v>
      </c>
      <c r="B19" s="85">
        <v>6</v>
      </c>
      <c r="C19" s="99">
        <v>43413</v>
      </c>
      <c r="D19" s="100">
        <v>1577</v>
      </c>
      <c r="E19" s="95" t="s">
        <v>60</v>
      </c>
    </row>
    <row r="20" spans="1:5" s="116" customFormat="1">
      <c r="A20" s="94" t="s">
        <v>59</v>
      </c>
      <c r="B20" s="85">
        <v>7</v>
      </c>
      <c r="C20" s="99">
        <v>43413</v>
      </c>
      <c r="D20" s="100">
        <v>1873</v>
      </c>
      <c r="E20" s="95" t="s">
        <v>60</v>
      </c>
    </row>
    <row r="21" spans="1:5" s="116" customFormat="1">
      <c r="A21" s="94" t="s">
        <v>59</v>
      </c>
      <c r="B21" s="85">
        <v>8</v>
      </c>
      <c r="C21" s="99">
        <v>43413</v>
      </c>
      <c r="D21" s="100">
        <v>4458</v>
      </c>
      <c r="E21" s="95" t="s">
        <v>60</v>
      </c>
    </row>
    <row r="22" spans="1:5" s="116" customFormat="1">
      <c r="A22" s="94" t="s">
        <v>59</v>
      </c>
      <c r="B22" s="85">
        <v>8</v>
      </c>
      <c r="C22" s="99">
        <v>43413</v>
      </c>
      <c r="D22" s="100">
        <v>886</v>
      </c>
      <c r="E22" s="95" t="s">
        <v>60</v>
      </c>
    </row>
    <row r="23" spans="1:5" s="116" customFormat="1">
      <c r="A23" s="94" t="s">
        <v>59</v>
      </c>
      <c r="B23" s="11">
        <v>3389</v>
      </c>
      <c r="C23" s="110">
        <v>43419</v>
      </c>
      <c r="D23" s="101">
        <v>3220</v>
      </c>
      <c r="E23" s="95" t="s">
        <v>128</v>
      </c>
    </row>
    <row r="24" spans="1:5" s="116" customFormat="1">
      <c r="A24" s="96" t="s">
        <v>64</v>
      </c>
      <c r="B24" s="96"/>
      <c r="C24" s="96"/>
      <c r="D24" s="97">
        <f>SUM(D7:D23)</f>
        <v>3822373</v>
      </c>
      <c r="E24" s="98"/>
    </row>
    <row r="25" spans="1:5" s="116" customFormat="1">
      <c r="A25" s="94" t="s">
        <v>65</v>
      </c>
      <c r="B25" s="85">
        <v>3258</v>
      </c>
      <c r="C25" s="99">
        <v>43412</v>
      </c>
      <c r="D25" s="100">
        <v>231598</v>
      </c>
      <c r="E25" s="95" t="s">
        <v>60</v>
      </c>
    </row>
    <row r="26" spans="1:5" s="116" customFormat="1" ht="33">
      <c r="A26" s="94" t="s">
        <v>65</v>
      </c>
      <c r="B26" s="173">
        <v>3275</v>
      </c>
      <c r="C26" s="105">
        <v>43412</v>
      </c>
      <c r="D26" s="102">
        <v>162464</v>
      </c>
      <c r="E26" s="95" t="s">
        <v>66</v>
      </c>
    </row>
    <row r="27" spans="1:5" s="116" customFormat="1" ht="33">
      <c r="A27" s="94" t="s">
        <v>65</v>
      </c>
      <c r="B27" s="173">
        <v>3275</v>
      </c>
      <c r="C27" s="105">
        <v>43412</v>
      </c>
      <c r="D27" s="102">
        <v>64132</v>
      </c>
      <c r="E27" s="95" t="s">
        <v>66</v>
      </c>
    </row>
    <row r="28" spans="1:5" s="116" customFormat="1" ht="33">
      <c r="A28" s="94" t="s">
        <v>65</v>
      </c>
      <c r="B28" s="85">
        <v>3275</v>
      </c>
      <c r="C28" s="99">
        <v>43412</v>
      </c>
      <c r="D28" s="101">
        <v>41519</v>
      </c>
      <c r="E28" s="95" t="s">
        <v>66</v>
      </c>
    </row>
    <row r="29" spans="1:5" s="116" customFormat="1">
      <c r="A29" s="94" t="s">
        <v>65</v>
      </c>
      <c r="B29" s="85">
        <v>1</v>
      </c>
      <c r="C29" s="99">
        <v>43413</v>
      </c>
      <c r="D29" s="100">
        <v>165</v>
      </c>
      <c r="E29" s="95" t="s">
        <v>60</v>
      </c>
    </row>
    <row r="30" spans="1:5" s="116" customFormat="1">
      <c r="A30" s="94" t="s">
        <v>65</v>
      </c>
      <c r="B30" s="85">
        <v>2</v>
      </c>
      <c r="C30" s="99">
        <v>43413</v>
      </c>
      <c r="D30" s="100">
        <v>381</v>
      </c>
      <c r="E30" s="95" t="s">
        <v>60</v>
      </c>
    </row>
    <row r="31" spans="1:5" s="116" customFormat="1">
      <c r="A31" s="94" t="s">
        <v>65</v>
      </c>
      <c r="B31" s="85">
        <v>3</v>
      </c>
      <c r="C31" s="99">
        <v>43413</v>
      </c>
      <c r="D31" s="100">
        <v>204</v>
      </c>
      <c r="E31" s="95" t="s">
        <v>60</v>
      </c>
    </row>
    <row r="32" spans="1:5" s="116" customFormat="1">
      <c r="A32" s="94" t="s">
        <v>65</v>
      </c>
      <c r="B32" s="85">
        <v>5</v>
      </c>
      <c r="C32" s="99">
        <v>43413</v>
      </c>
      <c r="D32" s="100">
        <v>224</v>
      </c>
      <c r="E32" s="95" t="s">
        <v>60</v>
      </c>
    </row>
    <row r="33" spans="1:5" s="116" customFormat="1">
      <c r="A33" s="94" t="s">
        <v>65</v>
      </c>
      <c r="B33" s="85">
        <v>6</v>
      </c>
      <c r="C33" s="99">
        <v>43413</v>
      </c>
      <c r="D33" s="100">
        <v>224</v>
      </c>
      <c r="E33" s="95" t="s">
        <v>60</v>
      </c>
    </row>
    <row r="34" spans="1:5" s="116" customFormat="1">
      <c r="A34" s="94" t="s">
        <v>65</v>
      </c>
      <c r="B34" s="85">
        <v>7</v>
      </c>
      <c r="C34" s="99">
        <v>43413</v>
      </c>
      <c r="D34" s="100">
        <v>224</v>
      </c>
      <c r="E34" s="95" t="s">
        <v>60</v>
      </c>
    </row>
    <row r="35" spans="1:5" s="116" customFormat="1">
      <c r="A35" s="94" t="s">
        <v>65</v>
      </c>
      <c r="B35" s="85">
        <v>8</v>
      </c>
      <c r="C35" s="99">
        <v>43413</v>
      </c>
      <c r="D35" s="101">
        <v>558</v>
      </c>
      <c r="E35" s="95" t="s">
        <v>60</v>
      </c>
    </row>
    <row r="36" spans="1:5" s="116" customFormat="1">
      <c r="A36" s="96" t="s">
        <v>67</v>
      </c>
      <c r="B36" s="96"/>
      <c r="C36" s="96"/>
      <c r="D36" s="97">
        <f>SUM(D25:D35)</f>
        <v>501693</v>
      </c>
      <c r="E36" s="98"/>
    </row>
    <row r="37" spans="1:5" s="116" customFormat="1">
      <c r="A37" s="94" t="s">
        <v>68</v>
      </c>
      <c r="B37" s="85">
        <v>3259</v>
      </c>
      <c r="C37" s="99">
        <v>43412</v>
      </c>
      <c r="D37" s="100">
        <v>270699</v>
      </c>
      <c r="E37" s="95" t="s">
        <v>60</v>
      </c>
    </row>
    <row r="38" spans="1:5" s="116" customFormat="1" ht="33">
      <c r="A38" s="94" t="s">
        <v>68</v>
      </c>
      <c r="B38" s="85">
        <v>3274</v>
      </c>
      <c r="C38" s="99">
        <v>43412</v>
      </c>
      <c r="D38" s="100">
        <v>196556</v>
      </c>
      <c r="E38" s="95" t="s">
        <v>66</v>
      </c>
    </row>
    <row r="39" spans="1:5" s="116" customFormat="1" ht="33">
      <c r="A39" s="94" t="s">
        <v>68</v>
      </c>
      <c r="B39" s="85">
        <v>3274</v>
      </c>
      <c r="C39" s="99">
        <v>43412</v>
      </c>
      <c r="D39" s="100">
        <v>77590</v>
      </c>
      <c r="E39" s="95" t="s">
        <v>66</v>
      </c>
    </row>
    <row r="40" spans="1:5" s="116" customFormat="1" ht="33">
      <c r="A40" s="94" t="s">
        <v>68</v>
      </c>
      <c r="B40" s="85">
        <v>3274</v>
      </c>
      <c r="C40" s="99">
        <v>43412</v>
      </c>
      <c r="D40" s="100">
        <v>50231</v>
      </c>
      <c r="E40" s="95" t="s">
        <v>66</v>
      </c>
    </row>
    <row r="41" spans="1:5" s="116" customFormat="1">
      <c r="A41" s="94" t="s">
        <v>68</v>
      </c>
      <c r="B41" s="85">
        <v>1</v>
      </c>
      <c r="C41" s="99">
        <v>43413</v>
      </c>
      <c r="D41" s="100">
        <v>110</v>
      </c>
      <c r="E41" s="95" t="s">
        <v>60</v>
      </c>
    </row>
    <row r="42" spans="1:5" s="116" customFormat="1">
      <c r="A42" s="94" t="s">
        <v>68</v>
      </c>
      <c r="B42" s="85">
        <v>2</v>
      </c>
      <c r="C42" s="99">
        <v>43413</v>
      </c>
      <c r="D42" s="100">
        <v>254</v>
      </c>
      <c r="E42" s="95" t="s">
        <v>60</v>
      </c>
    </row>
    <row r="43" spans="1:5" s="116" customFormat="1">
      <c r="A43" s="94" t="s">
        <v>68</v>
      </c>
      <c r="B43" s="85">
        <v>3</v>
      </c>
      <c r="C43" s="99">
        <v>43413</v>
      </c>
      <c r="D43" s="100">
        <v>162</v>
      </c>
      <c r="E43" s="95" t="s">
        <v>60</v>
      </c>
    </row>
    <row r="44" spans="1:5" s="116" customFormat="1">
      <c r="A44" s="96" t="s">
        <v>69</v>
      </c>
      <c r="B44" s="96"/>
      <c r="C44" s="96"/>
      <c r="D44" s="97">
        <f>SUM(D37:D43)</f>
        <v>595602</v>
      </c>
      <c r="E44" s="98"/>
    </row>
    <row r="45" spans="1:5" s="116" customFormat="1">
      <c r="A45" s="94" t="s">
        <v>70</v>
      </c>
      <c r="B45" s="85">
        <v>1548</v>
      </c>
      <c r="C45" s="99">
        <v>43405</v>
      </c>
      <c r="D45" s="100">
        <v>17</v>
      </c>
      <c r="E45" s="98" t="s">
        <v>71</v>
      </c>
    </row>
    <row r="46" spans="1:5" s="116" customFormat="1">
      <c r="A46" s="94" t="s">
        <v>70</v>
      </c>
      <c r="B46" s="11">
        <v>3216</v>
      </c>
      <c r="C46" s="110">
        <v>43405</v>
      </c>
      <c r="D46" s="101">
        <v>10000</v>
      </c>
      <c r="E46" s="98" t="s">
        <v>72</v>
      </c>
    </row>
    <row r="47" spans="1:5" s="116" customFormat="1">
      <c r="A47" s="94" t="s">
        <v>70</v>
      </c>
      <c r="B47" s="85">
        <v>1568</v>
      </c>
      <c r="C47" s="99">
        <v>43410</v>
      </c>
      <c r="D47" s="100">
        <v>-17</v>
      </c>
      <c r="E47" s="98" t="s">
        <v>364</v>
      </c>
    </row>
    <row r="48" spans="1:5" s="116" customFormat="1">
      <c r="A48" s="94" t="s">
        <v>70</v>
      </c>
      <c r="B48" s="85">
        <v>1571</v>
      </c>
      <c r="C48" s="99">
        <v>43410</v>
      </c>
      <c r="D48" s="100">
        <v>17</v>
      </c>
      <c r="E48" s="98" t="s">
        <v>71</v>
      </c>
    </row>
    <row r="49" spans="1:5" s="116" customFormat="1">
      <c r="A49" s="94" t="s">
        <v>70</v>
      </c>
      <c r="B49" s="85">
        <v>1581</v>
      </c>
      <c r="C49" s="99">
        <v>43412</v>
      </c>
      <c r="D49" s="100">
        <v>-17</v>
      </c>
      <c r="E49" s="98" t="s">
        <v>364</v>
      </c>
    </row>
    <row r="50" spans="1:5" s="116" customFormat="1">
      <c r="A50" s="94" t="s">
        <v>70</v>
      </c>
      <c r="B50" s="85">
        <v>1582</v>
      </c>
      <c r="C50" s="99">
        <v>43412</v>
      </c>
      <c r="D50" s="100">
        <v>-17</v>
      </c>
      <c r="E50" s="98" t="s">
        <v>364</v>
      </c>
    </row>
    <row r="51" spans="1:5" s="116" customFormat="1">
      <c r="A51" s="94" t="s">
        <v>70</v>
      </c>
      <c r="B51" s="85">
        <v>3332</v>
      </c>
      <c r="C51" s="99">
        <v>43412</v>
      </c>
      <c r="D51" s="100">
        <v>1414.56</v>
      </c>
      <c r="E51" s="98" t="s">
        <v>71</v>
      </c>
    </row>
    <row r="52" spans="1:5" s="116" customFormat="1">
      <c r="A52" s="94" t="s">
        <v>70</v>
      </c>
      <c r="B52" s="11">
        <v>3333</v>
      </c>
      <c r="C52" s="110">
        <v>43412</v>
      </c>
      <c r="D52" s="101">
        <v>1357.86</v>
      </c>
      <c r="E52" s="98" t="s">
        <v>71</v>
      </c>
    </row>
    <row r="53" spans="1:5" s="116" customFormat="1">
      <c r="A53" s="94" t="s">
        <v>70</v>
      </c>
      <c r="B53" s="11">
        <v>1584</v>
      </c>
      <c r="C53" s="110">
        <v>43413</v>
      </c>
      <c r="D53" s="101">
        <v>34</v>
      </c>
      <c r="E53" s="98" t="s">
        <v>71</v>
      </c>
    </row>
    <row r="54" spans="1:5" s="116" customFormat="1">
      <c r="A54" s="94" t="s">
        <v>70</v>
      </c>
      <c r="B54" s="11">
        <v>3216</v>
      </c>
      <c r="C54" s="110">
        <v>43417</v>
      </c>
      <c r="D54" s="101">
        <v>15000</v>
      </c>
      <c r="E54" s="98" t="s">
        <v>72</v>
      </c>
    </row>
    <row r="55" spans="1:5" s="116" customFormat="1">
      <c r="A55" s="94" t="s">
        <v>70</v>
      </c>
      <c r="B55" s="85">
        <v>1607</v>
      </c>
      <c r="C55" s="99">
        <v>43420</v>
      </c>
      <c r="D55" s="100">
        <v>34</v>
      </c>
      <c r="E55" s="98" t="s">
        <v>71</v>
      </c>
    </row>
    <row r="56" spans="1:5" s="116" customFormat="1">
      <c r="A56" s="94" t="s">
        <v>70</v>
      </c>
      <c r="B56" s="11">
        <v>1618</v>
      </c>
      <c r="C56" s="110">
        <v>43420</v>
      </c>
      <c r="D56" s="101">
        <v>417.16</v>
      </c>
      <c r="E56" s="98" t="s">
        <v>71</v>
      </c>
    </row>
    <row r="57" spans="1:5" s="116" customFormat="1">
      <c r="A57" s="94" t="s">
        <v>70</v>
      </c>
      <c r="B57" s="11">
        <v>1620</v>
      </c>
      <c r="C57" s="110">
        <v>43420</v>
      </c>
      <c r="D57" s="101">
        <v>2336.1</v>
      </c>
      <c r="E57" s="98" t="s">
        <v>71</v>
      </c>
    </row>
    <row r="58" spans="1:5" s="116" customFormat="1">
      <c r="A58" s="94" t="s">
        <v>70</v>
      </c>
      <c r="B58" s="85">
        <v>1623</v>
      </c>
      <c r="C58" s="99">
        <v>43420</v>
      </c>
      <c r="D58" s="100">
        <v>2238.9</v>
      </c>
      <c r="E58" s="98" t="s">
        <v>71</v>
      </c>
    </row>
    <row r="59" spans="1:5" s="116" customFormat="1" ht="38.25" customHeight="1">
      <c r="A59" s="94" t="s">
        <v>70</v>
      </c>
      <c r="B59" s="11">
        <v>3431</v>
      </c>
      <c r="C59" s="110">
        <v>43420</v>
      </c>
      <c r="D59" s="101">
        <v>2684.85</v>
      </c>
      <c r="E59" s="98" t="s">
        <v>365</v>
      </c>
    </row>
    <row r="60" spans="1:5" s="116" customFormat="1">
      <c r="A60" s="94" t="s">
        <v>70</v>
      </c>
      <c r="B60" s="85">
        <v>1637</v>
      </c>
      <c r="C60" s="99">
        <v>43424</v>
      </c>
      <c r="D60" s="100">
        <v>216.4</v>
      </c>
      <c r="E60" s="98" t="s">
        <v>71</v>
      </c>
    </row>
    <row r="61" spans="1:5" s="116" customFormat="1">
      <c r="A61" s="94" t="s">
        <v>70</v>
      </c>
      <c r="B61" s="85">
        <v>1643</v>
      </c>
      <c r="C61" s="99">
        <v>43425</v>
      </c>
      <c r="D61" s="100">
        <v>34</v>
      </c>
      <c r="E61" s="98" t="s">
        <v>71</v>
      </c>
    </row>
    <row r="62" spans="1:5" s="116" customFormat="1">
      <c r="A62" s="94" t="s">
        <v>70</v>
      </c>
      <c r="B62" s="85">
        <v>1644</v>
      </c>
      <c r="C62" s="99">
        <v>43425</v>
      </c>
      <c r="D62" s="100">
        <v>17</v>
      </c>
      <c r="E62" s="98" t="s">
        <v>71</v>
      </c>
    </row>
    <row r="63" spans="1:5" s="116" customFormat="1">
      <c r="A63" s="94" t="s">
        <v>70</v>
      </c>
      <c r="B63" s="85">
        <v>1645</v>
      </c>
      <c r="C63" s="99">
        <v>43425</v>
      </c>
      <c r="D63" s="100">
        <v>17</v>
      </c>
      <c r="E63" s="98" t="s">
        <v>71</v>
      </c>
    </row>
    <row r="64" spans="1:5" s="116" customFormat="1">
      <c r="A64" s="94" t="s">
        <v>70</v>
      </c>
      <c r="B64" s="11">
        <v>3465</v>
      </c>
      <c r="C64" s="110">
        <v>43426</v>
      </c>
      <c r="D64" s="101">
        <v>7000</v>
      </c>
      <c r="E64" s="98" t="s">
        <v>72</v>
      </c>
    </row>
    <row r="65" spans="1:5" s="116" customFormat="1">
      <c r="A65" s="94" t="s">
        <v>70</v>
      </c>
      <c r="B65" s="85">
        <v>3477</v>
      </c>
      <c r="C65" s="99">
        <v>43427</v>
      </c>
      <c r="D65" s="100">
        <v>34</v>
      </c>
      <c r="E65" s="98" t="s">
        <v>71</v>
      </c>
    </row>
    <row r="66" spans="1:5" s="116" customFormat="1">
      <c r="A66" s="94" t="s">
        <v>70</v>
      </c>
      <c r="B66" s="85">
        <v>1673</v>
      </c>
      <c r="C66" s="99">
        <v>43430</v>
      </c>
      <c r="D66" s="100">
        <v>17</v>
      </c>
      <c r="E66" s="98" t="s">
        <v>71</v>
      </c>
    </row>
    <row r="67" spans="1:5" s="116" customFormat="1">
      <c r="A67" s="94" t="s">
        <v>70</v>
      </c>
      <c r="B67" s="85">
        <v>1674</v>
      </c>
      <c r="C67" s="99">
        <v>43430</v>
      </c>
      <c r="D67" s="100">
        <v>417.16</v>
      </c>
      <c r="E67" s="98" t="s">
        <v>71</v>
      </c>
    </row>
    <row r="68" spans="1:5" s="116" customFormat="1">
      <c r="A68" s="94" t="s">
        <v>70</v>
      </c>
      <c r="B68" s="85">
        <v>1675</v>
      </c>
      <c r="C68" s="99">
        <v>43430</v>
      </c>
      <c r="D68" s="100">
        <v>17</v>
      </c>
      <c r="E68" s="98" t="s">
        <v>71</v>
      </c>
    </row>
    <row r="69" spans="1:5" s="116" customFormat="1">
      <c r="A69" s="94" t="s">
        <v>70</v>
      </c>
      <c r="B69" s="85">
        <v>1676</v>
      </c>
      <c r="C69" s="99">
        <v>43430</v>
      </c>
      <c r="D69" s="100">
        <v>17</v>
      </c>
      <c r="E69" s="98" t="s">
        <v>71</v>
      </c>
    </row>
    <row r="70" spans="1:5" s="116" customFormat="1">
      <c r="A70" s="94" t="s">
        <v>70</v>
      </c>
      <c r="B70" s="85">
        <v>1694</v>
      </c>
      <c r="C70" s="99">
        <v>43433</v>
      </c>
      <c r="D70" s="100">
        <v>34</v>
      </c>
      <c r="E70" s="98" t="s">
        <v>71</v>
      </c>
    </row>
    <row r="71" spans="1:5" s="116" customFormat="1" ht="20.25" customHeight="1">
      <c r="A71" s="94" t="s">
        <v>70</v>
      </c>
      <c r="B71" s="11">
        <v>3483</v>
      </c>
      <c r="C71" s="110">
        <v>43431</v>
      </c>
      <c r="D71" s="101">
        <v>10000</v>
      </c>
      <c r="E71" s="98" t="s">
        <v>72</v>
      </c>
    </row>
    <row r="72" spans="1:5" s="116" customFormat="1">
      <c r="A72" s="94" t="s">
        <v>70</v>
      </c>
      <c r="B72" s="11">
        <v>3569</v>
      </c>
      <c r="C72" s="110">
        <v>43433</v>
      </c>
      <c r="D72" s="101">
        <v>25000</v>
      </c>
      <c r="E72" s="98" t="s">
        <v>72</v>
      </c>
    </row>
    <row r="73" spans="1:5" s="116" customFormat="1" ht="32.25" customHeight="1">
      <c r="A73" s="94" t="s">
        <v>70</v>
      </c>
      <c r="B73" s="11">
        <v>24433</v>
      </c>
      <c r="C73" s="110">
        <v>43433</v>
      </c>
      <c r="D73" s="101">
        <v>35000</v>
      </c>
      <c r="E73" s="98" t="s">
        <v>72</v>
      </c>
    </row>
    <row r="74" spans="1:5" s="116" customFormat="1">
      <c r="A74" s="96" t="s">
        <v>73</v>
      </c>
      <c r="B74" s="96"/>
      <c r="C74" s="96"/>
      <c r="D74" s="97">
        <f>SUM(D45:D73)</f>
        <v>113320.98999999999</v>
      </c>
      <c r="E74" s="98"/>
    </row>
    <row r="75" spans="1:5" s="116" customFormat="1">
      <c r="A75" s="94" t="s">
        <v>74</v>
      </c>
      <c r="B75" s="85">
        <v>3571</v>
      </c>
      <c r="C75" s="99">
        <v>43433</v>
      </c>
      <c r="D75" s="100">
        <v>11918.6</v>
      </c>
      <c r="E75" s="98" t="s">
        <v>75</v>
      </c>
    </row>
    <row r="76" spans="1:5" s="116" customFormat="1">
      <c r="A76" s="94" t="s">
        <v>74</v>
      </c>
      <c r="B76" s="85">
        <v>3572</v>
      </c>
      <c r="C76" s="99">
        <v>43433</v>
      </c>
      <c r="D76" s="100">
        <v>6761.04</v>
      </c>
      <c r="E76" s="98" t="s">
        <v>75</v>
      </c>
    </row>
    <row r="77" spans="1:5" s="116" customFormat="1">
      <c r="A77" s="94" t="s">
        <v>74</v>
      </c>
      <c r="B77" s="85">
        <v>3573</v>
      </c>
      <c r="C77" s="99">
        <v>43433</v>
      </c>
      <c r="D77" s="100">
        <v>374</v>
      </c>
      <c r="E77" s="98" t="s">
        <v>75</v>
      </c>
    </row>
    <row r="78" spans="1:5" s="116" customFormat="1">
      <c r="A78" s="96" t="s">
        <v>76</v>
      </c>
      <c r="B78" s="96"/>
      <c r="C78" s="96"/>
      <c r="D78" s="97">
        <f>SUM(D75:D77)</f>
        <v>19053.64</v>
      </c>
      <c r="E78" s="98"/>
    </row>
    <row r="79" spans="1:5" s="116" customFormat="1">
      <c r="A79" s="94" t="s">
        <v>77</v>
      </c>
      <c r="B79" s="85">
        <v>3385</v>
      </c>
      <c r="C79" s="99">
        <v>43419</v>
      </c>
      <c r="D79" s="100">
        <v>2620.16</v>
      </c>
      <c r="E79" s="98" t="s">
        <v>78</v>
      </c>
    </row>
    <row r="80" spans="1:5" s="116" customFormat="1">
      <c r="A80" s="94" t="s">
        <v>77</v>
      </c>
      <c r="B80" s="85">
        <v>3461</v>
      </c>
      <c r="C80" s="99">
        <v>43426</v>
      </c>
      <c r="D80" s="100">
        <v>922.5</v>
      </c>
      <c r="E80" s="98" t="s">
        <v>78</v>
      </c>
    </row>
    <row r="81" spans="1:5" s="116" customFormat="1">
      <c r="A81" s="96" t="s">
        <v>79</v>
      </c>
      <c r="B81" s="96"/>
      <c r="C81" s="96"/>
      <c r="D81" s="97">
        <f>SUM(D79:D80)</f>
        <v>3542.66</v>
      </c>
      <c r="E81" s="103"/>
    </row>
    <row r="82" spans="1:5" s="116" customFormat="1">
      <c r="A82" s="104" t="s">
        <v>80</v>
      </c>
      <c r="B82" s="85">
        <v>3338</v>
      </c>
      <c r="C82" s="99">
        <v>43412</v>
      </c>
      <c r="D82" s="100">
        <v>2374.3000000000002</v>
      </c>
      <c r="E82" s="95" t="s">
        <v>366</v>
      </c>
    </row>
    <row r="83" spans="1:5" s="116" customFormat="1">
      <c r="A83" s="104" t="s">
        <v>80</v>
      </c>
      <c r="B83" s="85">
        <v>3342</v>
      </c>
      <c r="C83" s="99">
        <v>43412</v>
      </c>
      <c r="D83" s="100">
        <v>9424.5</v>
      </c>
      <c r="E83" s="95" t="s">
        <v>366</v>
      </c>
    </row>
    <row r="84" spans="1:5" s="116" customFormat="1">
      <c r="A84" s="104" t="s">
        <v>80</v>
      </c>
      <c r="B84" s="85">
        <v>3343</v>
      </c>
      <c r="C84" s="99">
        <v>43412</v>
      </c>
      <c r="D84" s="100">
        <v>1467</v>
      </c>
      <c r="E84" s="95" t="s">
        <v>366</v>
      </c>
    </row>
    <row r="85" spans="1:5" s="116" customFormat="1">
      <c r="A85" s="104" t="s">
        <v>80</v>
      </c>
      <c r="B85" s="85">
        <v>3344</v>
      </c>
      <c r="C85" s="99">
        <v>43412</v>
      </c>
      <c r="D85" s="100">
        <v>1500</v>
      </c>
      <c r="E85" s="95" t="s">
        <v>366</v>
      </c>
    </row>
    <row r="86" spans="1:5" s="116" customFormat="1">
      <c r="A86" s="104" t="s">
        <v>80</v>
      </c>
      <c r="B86" s="85">
        <v>3388</v>
      </c>
      <c r="C86" s="99">
        <v>43419</v>
      </c>
      <c r="D86" s="100">
        <v>58471.519999999997</v>
      </c>
      <c r="E86" s="95" t="s">
        <v>366</v>
      </c>
    </row>
    <row r="87" spans="1:5" s="116" customFormat="1">
      <c r="A87" s="104" t="s">
        <v>80</v>
      </c>
      <c r="B87" s="85">
        <v>3390</v>
      </c>
      <c r="C87" s="99">
        <v>43419</v>
      </c>
      <c r="D87" s="100">
        <v>2691.41</v>
      </c>
      <c r="E87" s="95" t="s">
        <v>366</v>
      </c>
    </row>
    <row r="88" spans="1:5" s="116" customFormat="1">
      <c r="A88" s="104" t="s">
        <v>80</v>
      </c>
      <c r="B88" s="85">
        <v>3391</v>
      </c>
      <c r="C88" s="99">
        <v>43419</v>
      </c>
      <c r="D88" s="100">
        <v>2657.67</v>
      </c>
      <c r="E88" s="95" t="s">
        <v>366</v>
      </c>
    </row>
    <row r="89" spans="1:5" s="116" customFormat="1">
      <c r="A89" s="104" t="s">
        <v>80</v>
      </c>
      <c r="B89" s="85">
        <v>3392</v>
      </c>
      <c r="C89" s="99">
        <v>43419</v>
      </c>
      <c r="D89" s="100">
        <v>2307.15</v>
      </c>
      <c r="E89" s="95" t="s">
        <v>366</v>
      </c>
    </row>
    <row r="90" spans="1:5" s="116" customFormat="1">
      <c r="A90" s="104" t="s">
        <v>80</v>
      </c>
      <c r="B90" s="85">
        <v>3393</v>
      </c>
      <c r="C90" s="99">
        <v>43419</v>
      </c>
      <c r="D90" s="100">
        <v>2684.63</v>
      </c>
      <c r="E90" s="95" t="s">
        <v>366</v>
      </c>
    </row>
    <row r="91" spans="1:5" s="116" customFormat="1">
      <c r="A91" s="104" t="s">
        <v>80</v>
      </c>
      <c r="B91" s="85">
        <v>3394</v>
      </c>
      <c r="C91" s="99">
        <v>43419</v>
      </c>
      <c r="D91" s="100">
        <v>2531.77</v>
      </c>
      <c r="E91" s="95" t="s">
        <v>366</v>
      </c>
    </row>
    <row r="92" spans="1:5" s="116" customFormat="1">
      <c r="A92" s="104" t="s">
        <v>80</v>
      </c>
      <c r="B92" s="85">
        <v>3395</v>
      </c>
      <c r="C92" s="99">
        <v>43419</v>
      </c>
      <c r="D92" s="100">
        <v>2696.81</v>
      </c>
      <c r="E92" s="95" t="s">
        <v>366</v>
      </c>
    </row>
    <row r="93" spans="1:5" s="116" customFormat="1">
      <c r="A93" s="104" t="s">
        <v>80</v>
      </c>
      <c r="B93" s="85">
        <v>3396</v>
      </c>
      <c r="C93" s="99">
        <v>43419</v>
      </c>
      <c r="D93" s="100">
        <v>2661.98</v>
      </c>
      <c r="E93" s="95" t="s">
        <v>366</v>
      </c>
    </row>
    <row r="94" spans="1:5" s="116" customFormat="1">
      <c r="A94" s="104" t="s">
        <v>80</v>
      </c>
      <c r="B94" s="85">
        <v>3397</v>
      </c>
      <c r="C94" s="99">
        <v>43419</v>
      </c>
      <c r="D94" s="100">
        <v>2147.12</v>
      </c>
      <c r="E94" s="95" t="s">
        <v>366</v>
      </c>
    </row>
    <row r="95" spans="1:5" s="116" customFormat="1">
      <c r="A95" s="104" t="s">
        <v>80</v>
      </c>
      <c r="B95" s="85">
        <v>3398</v>
      </c>
      <c r="C95" s="99">
        <v>43419</v>
      </c>
      <c r="D95" s="100">
        <v>2700.22</v>
      </c>
      <c r="E95" s="95" t="s">
        <v>366</v>
      </c>
    </row>
    <row r="96" spans="1:5" s="116" customFormat="1">
      <c r="A96" s="104" t="s">
        <v>80</v>
      </c>
      <c r="B96" s="85">
        <v>3399</v>
      </c>
      <c r="C96" s="99">
        <v>43419</v>
      </c>
      <c r="D96" s="100">
        <v>1956.91</v>
      </c>
      <c r="E96" s="95" t="s">
        <v>366</v>
      </c>
    </row>
    <row r="97" spans="1:5" s="116" customFormat="1">
      <c r="A97" s="104" t="s">
        <v>80</v>
      </c>
      <c r="B97" s="85">
        <v>3400</v>
      </c>
      <c r="C97" s="99">
        <v>43419</v>
      </c>
      <c r="D97" s="100">
        <v>2562.4699999999998</v>
      </c>
      <c r="E97" s="95" t="s">
        <v>366</v>
      </c>
    </row>
    <row r="98" spans="1:5" s="116" customFormat="1">
      <c r="A98" s="104" t="s">
        <v>80</v>
      </c>
      <c r="B98" s="85">
        <v>3401</v>
      </c>
      <c r="C98" s="99">
        <v>43419</v>
      </c>
      <c r="D98" s="100">
        <v>2657.62</v>
      </c>
      <c r="E98" s="95" t="s">
        <v>366</v>
      </c>
    </row>
    <row r="99" spans="1:5" s="116" customFormat="1">
      <c r="A99" s="104" t="s">
        <v>80</v>
      </c>
      <c r="B99" s="85">
        <v>3402</v>
      </c>
      <c r="C99" s="99">
        <v>43419</v>
      </c>
      <c r="D99" s="100">
        <v>2262.75</v>
      </c>
      <c r="E99" s="95" t="s">
        <v>366</v>
      </c>
    </row>
    <row r="100" spans="1:5" s="116" customFormat="1">
      <c r="A100" s="104" t="s">
        <v>80</v>
      </c>
      <c r="B100" s="85">
        <v>3403</v>
      </c>
      <c r="C100" s="99">
        <v>43419</v>
      </c>
      <c r="D100" s="100">
        <v>2430.79</v>
      </c>
      <c r="E100" s="95" t="s">
        <v>366</v>
      </c>
    </row>
    <row r="101" spans="1:5" s="116" customFormat="1">
      <c r="A101" s="104" t="s">
        <v>80</v>
      </c>
      <c r="B101" s="85">
        <v>3404</v>
      </c>
      <c r="C101" s="99">
        <v>43419</v>
      </c>
      <c r="D101" s="100">
        <v>2203.9499999999998</v>
      </c>
      <c r="E101" s="95" t="s">
        <v>366</v>
      </c>
    </row>
    <row r="102" spans="1:5" s="116" customFormat="1">
      <c r="A102" s="104" t="s">
        <v>80</v>
      </c>
      <c r="B102" s="85">
        <v>3405</v>
      </c>
      <c r="C102" s="99">
        <v>43419</v>
      </c>
      <c r="D102" s="100">
        <v>2590.9299999999998</v>
      </c>
      <c r="E102" s="95" t="s">
        <v>366</v>
      </c>
    </row>
    <row r="103" spans="1:5" s="116" customFormat="1">
      <c r="A103" s="104" t="s">
        <v>80</v>
      </c>
      <c r="B103" s="85">
        <v>3406</v>
      </c>
      <c r="C103" s="99">
        <v>43419</v>
      </c>
      <c r="D103" s="100">
        <v>2615.08</v>
      </c>
      <c r="E103" s="95" t="s">
        <v>366</v>
      </c>
    </row>
    <row r="104" spans="1:5" s="116" customFormat="1">
      <c r="A104" s="104" t="s">
        <v>80</v>
      </c>
      <c r="B104" s="85">
        <v>3407</v>
      </c>
      <c r="C104" s="99">
        <v>43419</v>
      </c>
      <c r="D104" s="100">
        <v>2557.62</v>
      </c>
      <c r="E104" s="95" t="s">
        <v>366</v>
      </c>
    </row>
    <row r="105" spans="1:5" s="116" customFormat="1">
      <c r="A105" s="104" t="s">
        <v>80</v>
      </c>
      <c r="B105" s="85">
        <v>3408</v>
      </c>
      <c r="C105" s="99">
        <v>43419</v>
      </c>
      <c r="D105" s="100">
        <v>2627.21</v>
      </c>
      <c r="E105" s="95" t="s">
        <v>366</v>
      </c>
    </row>
    <row r="106" spans="1:5" s="116" customFormat="1">
      <c r="A106" s="104" t="s">
        <v>80</v>
      </c>
      <c r="B106" s="85">
        <v>3409</v>
      </c>
      <c r="C106" s="99">
        <v>43419</v>
      </c>
      <c r="D106" s="100">
        <v>2648.21</v>
      </c>
      <c r="E106" s="95" t="s">
        <v>366</v>
      </c>
    </row>
    <row r="107" spans="1:5" s="116" customFormat="1">
      <c r="A107" s="104" t="s">
        <v>80</v>
      </c>
      <c r="B107" s="85">
        <v>3410</v>
      </c>
      <c r="C107" s="99">
        <v>43419</v>
      </c>
      <c r="D107" s="100">
        <v>2331.6799999999998</v>
      </c>
      <c r="E107" s="95" t="s">
        <v>366</v>
      </c>
    </row>
    <row r="108" spans="1:5" s="116" customFormat="1">
      <c r="A108" s="104" t="s">
        <v>80</v>
      </c>
      <c r="B108" s="85">
        <v>3411</v>
      </c>
      <c r="C108" s="99">
        <v>43419</v>
      </c>
      <c r="D108" s="100">
        <v>2591.64</v>
      </c>
      <c r="E108" s="95" t="s">
        <v>366</v>
      </c>
    </row>
    <row r="109" spans="1:5" s="116" customFormat="1">
      <c r="A109" s="104" t="s">
        <v>80</v>
      </c>
      <c r="B109" s="85">
        <v>3412</v>
      </c>
      <c r="C109" s="99">
        <v>43419</v>
      </c>
      <c r="D109" s="100">
        <v>2047.27</v>
      </c>
      <c r="E109" s="95" t="s">
        <v>366</v>
      </c>
    </row>
    <row r="110" spans="1:5" s="116" customFormat="1">
      <c r="A110" s="104" t="s">
        <v>80</v>
      </c>
      <c r="B110" s="85">
        <v>3413</v>
      </c>
      <c r="C110" s="99">
        <v>43419</v>
      </c>
      <c r="D110" s="100">
        <v>2488.4</v>
      </c>
      <c r="E110" s="95" t="s">
        <v>366</v>
      </c>
    </row>
    <row r="111" spans="1:5" s="116" customFormat="1">
      <c r="A111" s="104" t="s">
        <v>80</v>
      </c>
      <c r="B111" s="85">
        <v>3414</v>
      </c>
      <c r="C111" s="99">
        <v>43419</v>
      </c>
      <c r="D111" s="100">
        <v>2666.96</v>
      </c>
      <c r="E111" s="95" t="s">
        <v>366</v>
      </c>
    </row>
    <row r="112" spans="1:5" s="116" customFormat="1">
      <c r="A112" s="104" t="s">
        <v>80</v>
      </c>
      <c r="B112" s="85">
        <v>3415</v>
      </c>
      <c r="C112" s="99">
        <v>43419</v>
      </c>
      <c r="D112" s="100">
        <v>2008.27</v>
      </c>
      <c r="E112" s="95" t="s">
        <v>366</v>
      </c>
    </row>
    <row r="113" spans="1:5" s="116" customFormat="1">
      <c r="A113" s="104" t="s">
        <v>80</v>
      </c>
      <c r="B113" s="85">
        <v>3416</v>
      </c>
      <c r="C113" s="99">
        <v>43419</v>
      </c>
      <c r="D113" s="100">
        <v>2502.31</v>
      </c>
      <c r="E113" s="95" t="s">
        <v>366</v>
      </c>
    </row>
    <row r="114" spans="1:5" s="116" customFormat="1">
      <c r="A114" s="104" t="s">
        <v>80</v>
      </c>
      <c r="B114" s="85">
        <v>3417</v>
      </c>
      <c r="C114" s="99">
        <v>43419</v>
      </c>
      <c r="D114" s="100">
        <v>2480.69</v>
      </c>
      <c r="E114" s="95" t="s">
        <v>366</v>
      </c>
    </row>
    <row r="115" spans="1:5" s="116" customFormat="1">
      <c r="A115" s="104" t="s">
        <v>80</v>
      </c>
      <c r="B115" s="85">
        <v>3469</v>
      </c>
      <c r="C115" s="99">
        <v>43426</v>
      </c>
      <c r="D115" s="100">
        <v>1350</v>
      </c>
      <c r="E115" s="95" t="s">
        <v>366</v>
      </c>
    </row>
    <row r="116" spans="1:5" s="116" customFormat="1">
      <c r="A116" s="96" t="s">
        <v>81</v>
      </c>
      <c r="B116" s="96"/>
      <c r="C116" s="96"/>
      <c r="D116" s="97">
        <f>SUM(D82:D115)</f>
        <v>143896.83999999997</v>
      </c>
      <c r="E116" s="98"/>
    </row>
    <row r="117" spans="1:5" s="116" customFormat="1">
      <c r="A117" s="104" t="s">
        <v>82</v>
      </c>
      <c r="B117" s="85">
        <v>3220</v>
      </c>
      <c r="C117" s="99">
        <v>43406</v>
      </c>
      <c r="D117" s="100">
        <v>173.74</v>
      </c>
      <c r="E117" s="98" t="s">
        <v>83</v>
      </c>
    </row>
    <row r="118" spans="1:5" s="116" customFormat="1">
      <c r="A118" s="104" t="s">
        <v>82</v>
      </c>
      <c r="B118" s="85">
        <v>1574</v>
      </c>
      <c r="C118" s="99">
        <v>43411</v>
      </c>
      <c r="D118" s="100">
        <v>1747.73</v>
      </c>
      <c r="E118" s="98" t="s">
        <v>83</v>
      </c>
    </row>
    <row r="119" spans="1:5" s="116" customFormat="1">
      <c r="A119" s="104" t="s">
        <v>82</v>
      </c>
      <c r="B119" s="85">
        <v>3313</v>
      </c>
      <c r="C119" s="99">
        <v>43412</v>
      </c>
      <c r="D119" s="100">
        <v>37550</v>
      </c>
      <c r="E119" s="95" t="s">
        <v>60</v>
      </c>
    </row>
    <row r="120" spans="1:5" s="116" customFormat="1" ht="33">
      <c r="A120" s="104" t="s">
        <v>82</v>
      </c>
      <c r="B120" s="85">
        <v>3284</v>
      </c>
      <c r="C120" s="99">
        <v>43412</v>
      </c>
      <c r="D120" s="100">
        <v>1425</v>
      </c>
      <c r="E120" s="95" t="s">
        <v>66</v>
      </c>
    </row>
    <row r="121" spans="1:5" s="116" customFormat="1">
      <c r="A121" s="104" t="s">
        <v>82</v>
      </c>
      <c r="B121" s="11">
        <v>3313</v>
      </c>
      <c r="C121" s="110">
        <v>43412</v>
      </c>
      <c r="D121" s="101">
        <v>43364</v>
      </c>
      <c r="E121" s="95" t="s">
        <v>84</v>
      </c>
    </row>
    <row r="122" spans="1:5" s="116" customFormat="1" ht="33">
      <c r="A122" s="104" t="s">
        <v>82</v>
      </c>
      <c r="B122" s="11">
        <v>3337</v>
      </c>
      <c r="C122" s="110">
        <v>43412</v>
      </c>
      <c r="D122" s="101">
        <v>6370</v>
      </c>
      <c r="E122" s="95" t="s">
        <v>85</v>
      </c>
    </row>
    <row r="123" spans="1:5" s="116" customFormat="1">
      <c r="A123" s="104" t="s">
        <v>82</v>
      </c>
      <c r="B123" s="85">
        <v>3384</v>
      </c>
      <c r="C123" s="99">
        <v>43419</v>
      </c>
      <c r="D123" s="100">
        <v>1109.3</v>
      </c>
      <c r="E123" s="98" t="s">
        <v>83</v>
      </c>
    </row>
    <row r="124" spans="1:5" s="116" customFormat="1">
      <c r="A124" s="104" t="s">
        <v>82</v>
      </c>
      <c r="B124" s="85">
        <v>3386</v>
      </c>
      <c r="C124" s="99">
        <v>43419</v>
      </c>
      <c r="D124" s="100">
        <v>1713.76</v>
      </c>
      <c r="E124" s="98" t="s">
        <v>83</v>
      </c>
    </row>
    <row r="125" spans="1:5" s="116" customFormat="1">
      <c r="A125" s="104" t="s">
        <v>82</v>
      </c>
      <c r="B125" s="85">
        <v>3387</v>
      </c>
      <c r="C125" s="99">
        <v>43419</v>
      </c>
      <c r="D125" s="100">
        <v>4868.79</v>
      </c>
      <c r="E125" s="98" t="s">
        <v>83</v>
      </c>
    </row>
    <row r="126" spans="1:5" s="116" customFormat="1">
      <c r="A126" s="104" t="s">
        <v>82</v>
      </c>
      <c r="B126" s="85">
        <v>3418</v>
      </c>
      <c r="C126" s="99">
        <v>43419</v>
      </c>
      <c r="D126" s="100">
        <v>403.46</v>
      </c>
      <c r="E126" s="98" t="s">
        <v>83</v>
      </c>
    </row>
    <row r="127" spans="1:5" s="116" customFormat="1" ht="21" customHeight="1">
      <c r="A127" s="104" t="s">
        <v>82</v>
      </c>
      <c r="B127" s="85">
        <v>3419</v>
      </c>
      <c r="C127" s="99">
        <v>43419</v>
      </c>
      <c r="D127" s="100">
        <v>140.4</v>
      </c>
      <c r="E127" s="98" t="s">
        <v>83</v>
      </c>
    </row>
    <row r="128" spans="1:5" s="116" customFormat="1" ht="21" customHeight="1">
      <c r="A128" s="104" t="s">
        <v>82</v>
      </c>
      <c r="B128" s="85">
        <v>3420</v>
      </c>
      <c r="C128" s="99">
        <v>43419</v>
      </c>
      <c r="D128" s="100">
        <v>421.6</v>
      </c>
      <c r="E128" s="98" t="s">
        <v>83</v>
      </c>
    </row>
    <row r="129" spans="1:5" s="116" customFormat="1" ht="21" customHeight="1">
      <c r="A129" s="104" t="s">
        <v>82</v>
      </c>
      <c r="B129" s="85">
        <v>3421</v>
      </c>
      <c r="C129" s="99">
        <v>43419</v>
      </c>
      <c r="D129" s="100">
        <v>279.94</v>
      </c>
      <c r="E129" s="98" t="s">
        <v>83</v>
      </c>
    </row>
    <row r="130" spans="1:5" s="116" customFormat="1" ht="21" customHeight="1">
      <c r="A130" s="104" t="s">
        <v>82</v>
      </c>
      <c r="B130" s="85">
        <v>3422</v>
      </c>
      <c r="C130" s="99">
        <v>43419</v>
      </c>
      <c r="D130" s="100">
        <v>521.64</v>
      </c>
      <c r="E130" s="98" t="s">
        <v>83</v>
      </c>
    </row>
    <row r="131" spans="1:5" s="116" customFormat="1" ht="21" customHeight="1">
      <c r="A131" s="104" t="s">
        <v>82</v>
      </c>
      <c r="B131" s="85">
        <v>1627</v>
      </c>
      <c r="C131" s="99">
        <v>43420</v>
      </c>
      <c r="D131" s="100">
        <v>1266.55</v>
      </c>
      <c r="E131" s="98" t="s">
        <v>83</v>
      </c>
    </row>
    <row r="132" spans="1:5" s="116" customFormat="1" ht="21" customHeight="1">
      <c r="A132" s="104" t="s">
        <v>82</v>
      </c>
      <c r="B132" s="85">
        <v>1649</v>
      </c>
      <c r="C132" s="99">
        <v>43425</v>
      </c>
      <c r="D132" s="100">
        <v>1748.88</v>
      </c>
      <c r="E132" s="98" t="s">
        <v>83</v>
      </c>
    </row>
    <row r="133" spans="1:5" s="116" customFormat="1" ht="21" customHeight="1">
      <c r="A133" s="104" t="s">
        <v>82</v>
      </c>
      <c r="B133" s="85">
        <v>1682</v>
      </c>
      <c r="C133" s="99">
        <v>43431</v>
      </c>
      <c r="D133" s="100">
        <v>825.51</v>
      </c>
      <c r="E133" s="98" t="s">
        <v>83</v>
      </c>
    </row>
    <row r="134" spans="1:5" s="116" customFormat="1" ht="21" customHeight="1">
      <c r="A134" s="104" t="s">
        <v>82</v>
      </c>
      <c r="B134" s="85">
        <v>1683</v>
      </c>
      <c r="C134" s="99">
        <v>43431</v>
      </c>
      <c r="D134" s="100">
        <v>261.79000000000002</v>
      </c>
      <c r="E134" s="98" t="s">
        <v>83</v>
      </c>
    </row>
    <row r="135" spans="1:5" s="116" customFormat="1">
      <c r="A135" s="96" t="s">
        <v>86</v>
      </c>
      <c r="B135" s="96"/>
      <c r="C135" s="96"/>
      <c r="D135" s="97">
        <f>SUM(D117:D134)</f>
        <v>104192.09</v>
      </c>
      <c r="E135" s="103"/>
    </row>
    <row r="136" spans="1:5" s="116" customFormat="1">
      <c r="A136" s="96" t="s">
        <v>87</v>
      </c>
      <c r="B136" s="96"/>
      <c r="C136" s="96"/>
      <c r="D136" s="97">
        <f>+D24+D36+D44+D74+D78+D81+D116+D135</f>
        <v>5303674.22</v>
      </c>
      <c r="E136" s="98"/>
    </row>
    <row r="137" spans="1:5" s="116" customFormat="1">
      <c r="A137" s="94" t="s">
        <v>88</v>
      </c>
      <c r="B137" s="173">
        <v>3257</v>
      </c>
      <c r="C137" s="105">
        <v>43412</v>
      </c>
      <c r="D137" s="102">
        <v>42708</v>
      </c>
      <c r="E137" s="98" t="s">
        <v>89</v>
      </c>
    </row>
    <row r="138" spans="1:5" s="116" customFormat="1">
      <c r="A138" s="94" t="s">
        <v>88</v>
      </c>
      <c r="B138" s="173">
        <v>3271</v>
      </c>
      <c r="C138" s="105">
        <v>43412</v>
      </c>
      <c r="D138" s="102">
        <v>3968</v>
      </c>
      <c r="E138" s="98" t="s">
        <v>89</v>
      </c>
    </row>
    <row r="139" spans="1:5" s="116" customFormat="1">
      <c r="A139" s="94" t="s">
        <v>88</v>
      </c>
      <c r="B139" s="173">
        <v>3286</v>
      </c>
      <c r="C139" s="105">
        <v>43412</v>
      </c>
      <c r="D139" s="102">
        <v>992</v>
      </c>
      <c r="E139" s="98" t="s">
        <v>89</v>
      </c>
    </row>
    <row r="140" spans="1:5" s="116" customFormat="1">
      <c r="A140" s="94" t="s">
        <v>88</v>
      </c>
      <c r="B140" s="173">
        <v>3319</v>
      </c>
      <c r="C140" s="105">
        <v>43412</v>
      </c>
      <c r="D140" s="102">
        <v>992</v>
      </c>
      <c r="E140" s="98" t="s">
        <v>89</v>
      </c>
    </row>
    <row r="141" spans="1:5" s="116" customFormat="1">
      <c r="A141" s="94" t="s">
        <v>88</v>
      </c>
      <c r="B141" s="173">
        <v>3327</v>
      </c>
      <c r="C141" s="105">
        <v>43412</v>
      </c>
      <c r="D141" s="102">
        <v>992</v>
      </c>
      <c r="E141" s="98" t="s">
        <v>89</v>
      </c>
    </row>
    <row r="142" spans="1:5" s="116" customFormat="1">
      <c r="A142" s="94" t="s">
        <v>88</v>
      </c>
      <c r="B142" s="173">
        <v>3</v>
      </c>
      <c r="C142" s="105">
        <v>43413</v>
      </c>
      <c r="D142" s="102">
        <v>992</v>
      </c>
      <c r="E142" s="98" t="s">
        <v>89</v>
      </c>
    </row>
    <row r="143" spans="1:5" s="116" customFormat="1">
      <c r="A143" s="96" t="s">
        <v>90</v>
      </c>
      <c r="B143" s="96"/>
      <c r="C143" s="96"/>
      <c r="D143" s="97">
        <f>SUM(D137:D142)</f>
        <v>50644</v>
      </c>
      <c r="E143" s="103"/>
    </row>
    <row r="144" spans="1:5" s="116" customFormat="1">
      <c r="A144" s="94" t="s">
        <v>91</v>
      </c>
      <c r="B144" s="174">
        <v>3293</v>
      </c>
      <c r="C144" s="106">
        <v>43412</v>
      </c>
      <c r="D144" s="102">
        <v>167</v>
      </c>
      <c r="E144" s="98" t="s">
        <v>367</v>
      </c>
    </row>
    <row r="145" spans="1:15" s="116" customFormat="1">
      <c r="A145" s="94" t="s">
        <v>91</v>
      </c>
      <c r="B145" s="174">
        <v>3294</v>
      </c>
      <c r="C145" s="106">
        <v>43412</v>
      </c>
      <c r="D145" s="102">
        <v>170</v>
      </c>
      <c r="E145" s="98" t="s">
        <v>367</v>
      </c>
    </row>
    <row r="146" spans="1:15" s="116" customFormat="1">
      <c r="A146" s="94" t="s">
        <v>91</v>
      </c>
      <c r="B146" s="174">
        <v>3295</v>
      </c>
      <c r="C146" s="106">
        <v>43412</v>
      </c>
      <c r="D146" s="102">
        <v>6269</v>
      </c>
      <c r="E146" s="98" t="s">
        <v>367</v>
      </c>
    </row>
    <row r="147" spans="1:15" s="116" customFormat="1">
      <c r="A147" s="94" t="s">
        <v>91</v>
      </c>
      <c r="B147" s="174">
        <v>3304</v>
      </c>
      <c r="C147" s="106">
        <v>43412</v>
      </c>
      <c r="D147" s="102">
        <v>501</v>
      </c>
      <c r="E147" s="98" t="s">
        <v>367</v>
      </c>
    </row>
    <row r="148" spans="1:15" s="116" customFormat="1">
      <c r="A148" s="94" t="s">
        <v>91</v>
      </c>
      <c r="B148" s="174">
        <v>3318</v>
      </c>
      <c r="C148" s="106">
        <v>43412</v>
      </c>
      <c r="D148" s="102">
        <v>168</v>
      </c>
      <c r="E148" s="98" t="s">
        <v>367</v>
      </c>
    </row>
    <row r="149" spans="1:15" s="116" customFormat="1">
      <c r="A149" s="94" t="s">
        <v>91</v>
      </c>
      <c r="B149" s="174">
        <v>1585</v>
      </c>
      <c r="C149" s="106">
        <v>43416</v>
      </c>
      <c r="D149" s="102">
        <v>337.26</v>
      </c>
      <c r="E149" s="98" t="s">
        <v>367</v>
      </c>
    </row>
    <row r="150" spans="1:15" s="116" customFormat="1">
      <c r="A150" s="94" t="s">
        <v>91</v>
      </c>
      <c r="B150" s="174">
        <v>1586</v>
      </c>
      <c r="C150" s="106">
        <v>43416</v>
      </c>
      <c r="D150" s="102">
        <v>176.82</v>
      </c>
      <c r="E150" s="98" t="s">
        <v>367</v>
      </c>
    </row>
    <row r="151" spans="1:15" s="116" customFormat="1">
      <c r="A151" s="94" t="s">
        <v>91</v>
      </c>
      <c r="B151" s="174">
        <v>1587</v>
      </c>
      <c r="C151" s="106">
        <v>43416</v>
      </c>
      <c r="D151" s="102">
        <v>167.03</v>
      </c>
      <c r="E151" s="98" t="s">
        <v>367</v>
      </c>
    </row>
    <row r="152" spans="1:15" s="116" customFormat="1">
      <c r="A152" s="94" t="s">
        <v>91</v>
      </c>
      <c r="B152" s="174">
        <v>1588</v>
      </c>
      <c r="C152" s="106">
        <v>43416</v>
      </c>
      <c r="D152" s="102">
        <v>177.56</v>
      </c>
      <c r="E152" s="98" t="s">
        <v>367</v>
      </c>
    </row>
    <row r="153" spans="1:15" s="116" customFormat="1">
      <c r="A153" s="94" t="s">
        <v>91</v>
      </c>
      <c r="B153" s="175">
        <v>1589</v>
      </c>
      <c r="C153" s="112">
        <v>43416</v>
      </c>
      <c r="D153" s="101">
        <v>3057.9</v>
      </c>
      <c r="E153" s="98" t="s">
        <v>367</v>
      </c>
    </row>
    <row r="154" spans="1:15" s="116" customFormat="1">
      <c r="A154" s="96" t="s">
        <v>92</v>
      </c>
      <c r="B154" s="96"/>
      <c r="C154" s="96"/>
      <c r="D154" s="97">
        <f>SUM(D144:D153)</f>
        <v>11191.57</v>
      </c>
      <c r="E154" s="98"/>
    </row>
    <row r="155" spans="1:15" s="116" customFormat="1" ht="21" customHeight="1">
      <c r="A155" s="104" t="s">
        <v>93</v>
      </c>
      <c r="B155" s="173">
        <v>8287335</v>
      </c>
      <c r="C155" s="105">
        <v>43417</v>
      </c>
      <c r="D155" s="102">
        <v>-250</v>
      </c>
      <c r="E155" s="86" t="s">
        <v>368</v>
      </c>
      <c r="F155"/>
      <c r="G155"/>
      <c r="H155"/>
      <c r="I155"/>
      <c r="J155"/>
      <c r="K155"/>
      <c r="L155"/>
      <c r="M155"/>
      <c r="N155"/>
      <c r="O155"/>
    </row>
    <row r="156" spans="1:15" s="116" customFormat="1">
      <c r="A156" s="104" t="s">
        <v>93</v>
      </c>
      <c r="B156" s="173">
        <v>3423</v>
      </c>
      <c r="C156" s="105">
        <v>43420</v>
      </c>
      <c r="D156" s="102">
        <v>16350</v>
      </c>
      <c r="E156" s="86" t="s">
        <v>369</v>
      </c>
      <c r="F156"/>
      <c r="G156"/>
      <c r="H156"/>
      <c r="I156"/>
      <c r="J156"/>
      <c r="K156"/>
      <c r="L156"/>
      <c r="M156"/>
      <c r="N156"/>
      <c r="O156"/>
    </row>
    <row r="157" spans="1:15" s="116" customFormat="1">
      <c r="A157" s="104" t="s">
        <v>93</v>
      </c>
      <c r="B157" s="173">
        <v>1650</v>
      </c>
      <c r="C157" s="105">
        <v>43425</v>
      </c>
      <c r="D157" s="102">
        <v>1449.99</v>
      </c>
      <c r="E157" s="86" t="s">
        <v>370</v>
      </c>
      <c r="F157"/>
      <c r="G157"/>
      <c r="H157"/>
      <c r="I157"/>
      <c r="J157"/>
      <c r="K157"/>
      <c r="L157"/>
      <c r="M157"/>
      <c r="N157"/>
      <c r="O157"/>
    </row>
    <row r="158" spans="1:15" s="116" customFormat="1">
      <c r="A158" s="104" t="s">
        <v>93</v>
      </c>
      <c r="B158" s="173">
        <v>3459</v>
      </c>
      <c r="C158" s="105">
        <v>43425</v>
      </c>
      <c r="D158" s="102">
        <v>812</v>
      </c>
      <c r="E158" s="86" t="s">
        <v>370</v>
      </c>
      <c r="F158"/>
      <c r="G158"/>
      <c r="H158"/>
      <c r="I158"/>
      <c r="J158"/>
      <c r="K158"/>
      <c r="L158"/>
      <c r="M158"/>
      <c r="N158"/>
      <c r="O158"/>
    </row>
    <row r="159" spans="1:15" s="116" customFormat="1">
      <c r="A159" s="104" t="s">
        <v>93</v>
      </c>
      <c r="B159" s="173">
        <v>3460</v>
      </c>
      <c r="C159" s="105">
        <v>43425</v>
      </c>
      <c r="D159" s="102">
        <v>1450</v>
      </c>
      <c r="E159" s="86" t="s">
        <v>370</v>
      </c>
      <c r="F159"/>
      <c r="G159"/>
      <c r="H159"/>
      <c r="I159"/>
      <c r="J159"/>
      <c r="K159"/>
      <c r="L159"/>
      <c r="M159"/>
      <c r="N159"/>
      <c r="O159"/>
    </row>
    <row r="160" spans="1:15" s="116" customFormat="1">
      <c r="A160" s="104" t="s">
        <v>93</v>
      </c>
      <c r="B160" s="173">
        <v>3462</v>
      </c>
      <c r="C160" s="105">
        <v>43425</v>
      </c>
      <c r="D160" s="102">
        <v>350</v>
      </c>
      <c r="E160" s="86" t="s">
        <v>370</v>
      </c>
      <c r="F160"/>
      <c r="G160"/>
      <c r="H160"/>
      <c r="I160"/>
      <c r="J160"/>
      <c r="K160"/>
      <c r="L160"/>
      <c r="M160"/>
      <c r="N160"/>
      <c r="O160"/>
    </row>
    <row r="161" spans="1:15" s="116" customFormat="1">
      <c r="A161" s="104" t="s">
        <v>93</v>
      </c>
      <c r="B161" s="173">
        <v>8287601</v>
      </c>
      <c r="C161" s="105">
        <v>43430</v>
      </c>
      <c r="D161" s="102">
        <v>-400</v>
      </c>
      <c r="E161" s="86" t="s">
        <v>368</v>
      </c>
      <c r="F161"/>
      <c r="G161"/>
      <c r="H161"/>
      <c r="I161"/>
      <c r="J161"/>
      <c r="K161"/>
      <c r="L161"/>
      <c r="M161"/>
      <c r="N161"/>
      <c r="O161"/>
    </row>
    <row r="162" spans="1:15" s="116" customFormat="1">
      <c r="A162" s="104" t="s">
        <v>93</v>
      </c>
      <c r="B162" s="173">
        <v>3480</v>
      </c>
      <c r="C162" s="105">
        <v>43430</v>
      </c>
      <c r="D162" s="102">
        <v>3049.59</v>
      </c>
      <c r="E162" s="86" t="s">
        <v>370</v>
      </c>
      <c r="F162"/>
      <c r="G162"/>
      <c r="H162"/>
      <c r="I162"/>
      <c r="J162"/>
      <c r="K162"/>
      <c r="L162"/>
      <c r="M162"/>
      <c r="N162"/>
      <c r="O162"/>
    </row>
    <row r="163" spans="1:15" s="116" customFormat="1">
      <c r="A163" s="104" t="s">
        <v>93</v>
      </c>
      <c r="B163" s="173">
        <v>3481</v>
      </c>
      <c r="C163" s="105">
        <v>43430</v>
      </c>
      <c r="D163" s="102">
        <v>955</v>
      </c>
      <c r="E163" s="86" t="s">
        <v>370</v>
      </c>
      <c r="F163"/>
      <c r="G163"/>
      <c r="H163"/>
      <c r="I163"/>
      <c r="J163"/>
      <c r="K163"/>
      <c r="L163"/>
      <c r="M163"/>
      <c r="N163"/>
      <c r="O163"/>
    </row>
    <row r="164" spans="1:15" s="116" customFormat="1">
      <c r="A164" s="104" t="s">
        <v>93</v>
      </c>
      <c r="B164" s="173">
        <v>3482</v>
      </c>
      <c r="C164" s="105">
        <v>43430</v>
      </c>
      <c r="D164" s="102">
        <v>1450</v>
      </c>
      <c r="E164" s="86" t="s">
        <v>370</v>
      </c>
    </row>
    <row r="165" spans="1:15" s="116" customFormat="1">
      <c r="A165" s="96" t="s">
        <v>94</v>
      </c>
      <c r="B165" s="96"/>
      <c r="C165" s="96"/>
      <c r="D165" s="97">
        <f>+SUM(D155:D164)</f>
        <v>25216.58</v>
      </c>
      <c r="E165" s="98"/>
    </row>
    <row r="166" spans="1:15" s="116" customFormat="1">
      <c r="A166" s="94" t="s">
        <v>95</v>
      </c>
      <c r="B166" s="85">
        <v>3345</v>
      </c>
      <c r="C166" s="99">
        <v>43412</v>
      </c>
      <c r="D166" s="85">
        <v>6122.99</v>
      </c>
      <c r="E166" s="98" t="s">
        <v>96</v>
      </c>
    </row>
    <row r="167" spans="1:15" s="116" customFormat="1">
      <c r="A167" s="94" t="s">
        <v>95</v>
      </c>
      <c r="B167" s="85">
        <v>3347</v>
      </c>
      <c r="C167" s="99">
        <v>43413</v>
      </c>
      <c r="D167" s="85">
        <v>141.06</v>
      </c>
      <c r="E167" s="98" t="s">
        <v>96</v>
      </c>
    </row>
    <row r="168" spans="1:15" s="116" customFormat="1">
      <c r="A168" s="94" t="s">
        <v>95</v>
      </c>
      <c r="B168" s="85">
        <v>3348</v>
      </c>
      <c r="C168" s="99">
        <v>43413</v>
      </c>
      <c r="D168" s="85">
        <v>1186.05</v>
      </c>
      <c r="E168" s="98" t="s">
        <v>96</v>
      </c>
    </row>
    <row r="169" spans="1:15" s="116" customFormat="1">
      <c r="A169" s="94" t="s">
        <v>95</v>
      </c>
      <c r="B169" s="85">
        <v>3349</v>
      </c>
      <c r="C169" s="99">
        <v>43413</v>
      </c>
      <c r="D169" s="85">
        <v>314.85000000000002</v>
      </c>
      <c r="E169" s="98" t="s">
        <v>96</v>
      </c>
    </row>
    <row r="170" spans="1:15" s="116" customFormat="1">
      <c r="A170" s="94" t="s">
        <v>95</v>
      </c>
      <c r="B170" s="85">
        <v>3350</v>
      </c>
      <c r="C170" s="99">
        <v>43413</v>
      </c>
      <c r="D170" s="85">
        <v>1829.94</v>
      </c>
      <c r="E170" s="98" t="s">
        <v>96</v>
      </c>
    </row>
    <row r="171" spans="1:15" s="116" customFormat="1">
      <c r="A171" s="94" t="s">
        <v>95</v>
      </c>
      <c r="B171" s="85">
        <v>1590</v>
      </c>
      <c r="C171" s="99">
        <v>43416</v>
      </c>
      <c r="D171" s="85">
        <v>360.6</v>
      </c>
      <c r="E171" s="98" t="s">
        <v>96</v>
      </c>
    </row>
    <row r="172" spans="1:15" s="116" customFormat="1">
      <c r="A172" s="94" t="s">
        <v>95</v>
      </c>
      <c r="B172" s="85">
        <v>1591</v>
      </c>
      <c r="C172" s="99">
        <v>43416</v>
      </c>
      <c r="D172" s="85">
        <v>465.91</v>
      </c>
      <c r="E172" s="98" t="s">
        <v>96</v>
      </c>
    </row>
    <row r="173" spans="1:15" s="116" customFormat="1">
      <c r="A173" s="94" t="s">
        <v>95</v>
      </c>
      <c r="B173" s="85">
        <v>1595</v>
      </c>
      <c r="C173" s="99">
        <v>43416</v>
      </c>
      <c r="D173" s="85">
        <v>284.91000000000003</v>
      </c>
      <c r="E173" s="98" t="s">
        <v>96</v>
      </c>
    </row>
    <row r="174" spans="1:15" s="116" customFormat="1">
      <c r="A174" s="94" t="s">
        <v>95</v>
      </c>
      <c r="B174" s="85">
        <v>1597</v>
      </c>
      <c r="C174" s="99">
        <v>43416</v>
      </c>
      <c r="D174" s="85">
        <v>159.36000000000001</v>
      </c>
      <c r="E174" s="98" t="s">
        <v>96</v>
      </c>
    </row>
    <row r="175" spans="1:15" s="116" customFormat="1">
      <c r="A175" s="94" t="s">
        <v>95</v>
      </c>
      <c r="B175" s="85">
        <v>1598</v>
      </c>
      <c r="C175" s="99">
        <v>43416</v>
      </c>
      <c r="D175" s="85">
        <v>306.23</v>
      </c>
      <c r="E175" s="98" t="s">
        <v>96</v>
      </c>
    </row>
    <row r="176" spans="1:15" s="116" customFormat="1">
      <c r="A176" s="94" t="s">
        <v>95</v>
      </c>
      <c r="B176" s="85">
        <v>1592</v>
      </c>
      <c r="C176" s="99">
        <v>43417</v>
      </c>
      <c r="D176" s="85">
        <v>513.24</v>
      </c>
      <c r="E176" s="98" t="s">
        <v>96</v>
      </c>
    </row>
    <row r="177" spans="1:5" s="116" customFormat="1">
      <c r="A177" s="94" t="s">
        <v>95</v>
      </c>
      <c r="B177" s="85">
        <v>1593</v>
      </c>
      <c r="C177" s="99">
        <v>43417</v>
      </c>
      <c r="D177" s="85">
        <v>286.57</v>
      </c>
      <c r="E177" s="98" t="s">
        <v>96</v>
      </c>
    </row>
    <row r="178" spans="1:5" s="116" customFormat="1">
      <c r="A178" s="94" t="s">
        <v>95</v>
      </c>
      <c r="B178" s="85">
        <v>1594</v>
      </c>
      <c r="C178" s="99">
        <v>43417</v>
      </c>
      <c r="D178" s="85">
        <v>692.26</v>
      </c>
      <c r="E178" s="98" t="s">
        <v>96</v>
      </c>
    </row>
    <row r="179" spans="1:5" s="116" customFormat="1">
      <c r="A179" s="94" t="s">
        <v>95</v>
      </c>
      <c r="B179" s="85">
        <v>1596</v>
      </c>
      <c r="C179" s="99">
        <v>43417</v>
      </c>
      <c r="D179" s="85">
        <v>1020.26</v>
      </c>
      <c r="E179" s="98" t="s">
        <v>96</v>
      </c>
    </row>
    <row r="180" spans="1:5" s="116" customFormat="1">
      <c r="A180" s="96" t="s">
        <v>97</v>
      </c>
      <c r="B180" s="96"/>
      <c r="C180" s="96"/>
      <c r="D180" s="97">
        <f>SUM(D166:D179)</f>
        <v>13684.230000000001</v>
      </c>
      <c r="E180" s="103"/>
    </row>
    <row r="181" spans="1:5" s="116" customFormat="1">
      <c r="A181" s="96" t="s">
        <v>98</v>
      </c>
      <c r="B181" s="96"/>
      <c r="C181" s="96"/>
      <c r="D181" s="97">
        <f>+D180+D154+D165+D143</f>
        <v>100736.38</v>
      </c>
      <c r="E181" s="98"/>
    </row>
    <row r="182" spans="1:5" s="116" customFormat="1" hidden="1">
      <c r="A182" s="94" t="s">
        <v>99</v>
      </c>
      <c r="B182" s="85"/>
      <c r="C182" s="99"/>
      <c r="D182" s="100"/>
      <c r="E182" s="98" t="s">
        <v>100</v>
      </c>
    </row>
    <row r="183" spans="1:5" s="116" customFormat="1" hidden="1">
      <c r="A183" s="94" t="s">
        <v>99</v>
      </c>
      <c r="B183" s="11"/>
      <c r="C183" s="110"/>
      <c r="D183" s="101"/>
      <c r="E183" s="98" t="s">
        <v>100</v>
      </c>
    </row>
    <row r="184" spans="1:5" s="116" customFormat="1" hidden="1">
      <c r="A184" s="96" t="s">
        <v>101</v>
      </c>
      <c r="B184" s="96"/>
      <c r="C184" s="96"/>
      <c r="D184" s="97">
        <f>SUM(D182:D183)</f>
        <v>0</v>
      </c>
      <c r="E184" s="103"/>
    </row>
    <row r="185" spans="1:5" s="116" customFormat="1" hidden="1">
      <c r="A185" s="104" t="s">
        <v>102</v>
      </c>
      <c r="B185" s="11"/>
      <c r="C185" s="110"/>
      <c r="D185" s="101"/>
      <c r="E185" s="98" t="s">
        <v>103</v>
      </c>
    </row>
    <row r="186" spans="1:5" s="116" customFormat="1" hidden="1">
      <c r="A186" s="96" t="s">
        <v>104</v>
      </c>
      <c r="B186" s="96"/>
      <c r="C186" s="96"/>
      <c r="D186" s="97">
        <f>SUM(D185:D185)</f>
        <v>0</v>
      </c>
      <c r="E186" s="103"/>
    </row>
    <row r="187" spans="1:5" s="116" customFormat="1" hidden="1">
      <c r="A187" s="94" t="s">
        <v>105</v>
      </c>
      <c r="B187" s="8"/>
      <c r="C187" s="111"/>
      <c r="D187" s="8"/>
      <c r="E187" s="98" t="s">
        <v>106</v>
      </c>
    </row>
    <row r="188" spans="1:5" s="116" customFormat="1" hidden="1">
      <c r="A188" s="96" t="s">
        <v>107</v>
      </c>
      <c r="B188" s="96"/>
      <c r="C188" s="96"/>
      <c r="D188" s="97">
        <f>SUM(D187:D187)</f>
        <v>0</v>
      </c>
      <c r="E188" s="103"/>
    </row>
    <row r="189" spans="1:5" s="116" customFormat="1" ht="33" hidden="1">
      <c r="A189" s="94" t="s">
        <v>108</v>
      </c>
      <c r="B189" s="11"/>
      <c r="C189" s="110"/>
      <c r="D189" s="101"/>
      <c r="E189" s="98" t="s">
        <v>109</v>
      </c>
    </row>
    <row r="190" spans="1:5" s="116" customFormat="1" hidden="1">
      <c r="A190" s="96" t="s">
        <v>110</v>
      </c>
      <c r="B190" s="96"/>
      <c r="C190" s="96"/>
      <c r="D190" s="97">
        <f>SUM(D189:D189)</f>
        <v>0</v>
      </c>
      <c r="E190" s="98"/>
    </row>
    <row r="191" spans="1:5" s="116" customFormat="1" ht="33" hidden="1">
      <c r="A191" s="94" t="s">
        <v>111</v>
      </c>
      <c r="B191" s="85"/>
      <c r="C191" s="99"/>
      <c r="D191" s="100"/>
      <c r="E191" s="98" t="s">
        <v>112</v>
      </c>
    </row>
    <row r="192" spans="1:5" s="116" customFormat="1" hidden="1">
      <c r="A192" s="96" t="s">
        <v>113</v>
      </c>
      <c r="B192" s="96"/>
      <c r="C192" s="96"/>
      <c r="D192" s="97">
        <f>SUM(D191:D191)</f>
        <v>0</v>
      </c>
      <c r="E192" s="103"/>
    </row>
    <row r="193" spans="1:5" s="116" customFormat="1" ht="33">
      <c r="A193" s="94" t="s">
        <v>114</v>
      </c>
      <c r="B193" s="85">
        <v>3312</v>
      </c>
      <c r="C193" s="99">
        <v>43412</v>
      </c>
      <c r="D193" s="100">
        <v>111579</v>
      </c>
      <c r="E193" s="92" t="s">
        <v>115</v>
      </c>
    </row>
    <row r="194" spans="1:5" s="116" customFormat="1">
      <c r="A194" s="96" t="s">
        <v>116</v>
      </c>
      <c r="B194" s="96"/>
      <c r="C194" s="96"/>
      <c r="D194" s="97">
        <f>SUM(D193:D193)</f>
        <v>111579</v>
      </c>
      <c r="E194" s="103"/>
    </row>
    <row r="195" spans="1:5" s="116" customFormat="1">
      <c r="A195" s="96" t="s">
        <v>117</v>
      </c>
      <c r="B195" s="96"/>
      <c r="C195" s="96"/>
      <c r="D195" s="97">
        <f>+D194+D190+D188+D186+D192+D184</f>
        <v>111579</v>
      </c>
      <c r="E195" s="103"/>
    </row>
    <row r="196" spans="1:5" s="116" customFormat="1">
      <c r="A196" s="96" t="s">
        <v>118</v>
      </c>
      <c r="B196" s="96"/>
      <c r="C196" s="96"/>
      <c r="D196" s="97">
        <f>D136+D181+D195</f>
        <v>5515989.5999999996</v>
      </c>
      <c r="E196" s="103"/>
    </row>
    <row r="197" spans="1:5" s="116" customFormat="1">
      <c r="A197" s="135"/>
      <c r="B197" s="135"/>
      <c r="C197" s="135"/>
      <c r="D197" s="5"/>
      <c r="E197" s="136"/>
    </row>
  </sheetData>
  <sortState ref="A7:E24">
    <sortCondition ref="C7:C24"/>
  </sortState>
  <mergeCells count="1">
    <mergeCell ref="A4:E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zoomScaleNormal="100" zoomScaleSheetLayoutView="112" workbookViewId="0">
      <selection activeCell="E180" sqref="E180"/>
    </sheetView>
  </sheetViews>
  <sheetFormatPr defaultRowHeight="16.5"/>
  <cols>
    <col min="1" max="1" width="9" style="140" customWidth="1"/>
    <col min="2" max="2" width="12.85546875" style="77" customWidth="1"/>
    <col min="3" max="3" width="13.7109375" style="80" customWidth="1"/>
    <col min="4" max="4" width="36.140625" style="77" customWidth="1"/>
    <col min="5" max="5" width="64" style="79" customWidth="1"/>
    <col min="6" max="6" width="13.5703125" style="77" customWidth="1"/>
    <col min="7" max="248" width="9.140625" style="77"/>
    <col min="249" max="249" width="6.5703125" style="77" customWidth="1"/>
    <col min="250" max="250" width="12.85546875" style="77" customWidth="1"/>
    <col min="251" max="251" width="13.7109375" style="77" customWidth="1"/>
    <col min="252" max="252" width="25.7109375" style="77" customWidth="1"/>
    <col min="253" max="253" width="35.140625" style="77" customWidth="1"/>
    <col min="254" max="254" width="13.5703125" style="77" customWidth="1"/>
    <col min="255" max="255" width="17.7109375" style="77" customWidth="1"/>
    <col min="256" max="257" width="19" style="77" customWidth="1"/>
    <col min="258" max="258" width="13.85546875" style="77" customWidth="1"/>
    <col min="259" max="259" width="22" style="77" customWidth="1"/>
    <col min="260" max="260" width="24.42578125" style="77" customWidth="1"/>
    <col min="261" max="261" width="28.28515625" style="77" customWidth="1"/>
    <col min="262" max="504" width="9.140625" style="77"/>
    <col min="505" max="505" width="6.5703125" style="77" customWidth="1"/>
    <col min="506" max="506" width="12.85546875" style="77" customWidth="1"/>
    <col min="507" max="507" width="13.7109375" style="77" customWidth="1"/>
    <col min="508" max="508" width="25.7109375" style="77" customWidth="1"/>
    <col min="509" max="509" width="35.140625" style="77" customWidth="1"/>
    <col min="510" max="510" width="13.5703125" style="77" customWidth="1"/>
    <col min="511" max="511" width="17.7109375" style="77" customWidth="1"/>
    <col min="512" max="513" width="19" style="77" customWidth="1"/>
    <col min="514" max="514" width="13.85546875" style="77" customWidth="1"/>
    <col min="515" max="515" width="22" style="77" customWidth="1"/>
    <col min="516" max="516" width="24.42578125" style="77" customWidth="1"/>
    <col min="517" max="517" width="28.28515625" style="77" customWidth="1"/>
    <col min="518" max="760" width="9.140625" style="77"/>
    <col min="761" max="761" width="6.5703125" style="77" customWidth="1"/>
    <col min="762" max="762" width="12.85546875" style="77" customWidth="1"/>
    <col min="763" max="763" width="13.7109375" style="77" customWidth="1"/>
    <col min="764" max="764" width="25.7109375" style="77" customWidth="1"/>
    <col min="765" max="765" width="35.140625" style="77" customWidth="1"/>
    <col min="766" max="766" width="13.5703125" style="77" customWidth="1"/>
    <col min="767" max="767" width="17.7109375" style="77" customWidth="1"/>
    <col min="768" max="769" width="19" style="77" customWidth="1"/>
    <col min="770" max="770" width="13.85546875" style="77" customWidth="1"/>
    <col min="771" max="771" width="22" style="77" customWidth="1"/>
    <col min="772" max="772" width="24.42578125" style="77" customWidth="1"/>
    <col min="773" max="773" width="28.28515625" style="77" customWidth="1"/>
    <col min="774" max="1016" width="9.140625" style="77"/>
    <col min="1017" max="1017" width="6.5703125" style="77" customWidth="1"/>
    <col min="1018" max="1018" width="12.85546875" style="77" customWidth="1"/>
    <col min="1019" max="1019" width="13.7109375" style="77" customWidth="1"/>
    <col min="1020" max="1020" width="25.7109375" style="77" customWidth="1"/>
    <col min="1021" max="1021" width="35.140625" style="77" customWidth="1"/>
    <col min="1022" max="1022" width="13.5703125" style="77" customWidth="1"/>
    <col min="1023" max="1023" width="17.7109375" style="77" customWidth="1"/>
    <col min="1024" max="1025" width="19" style="77" customWidth="1"/>
    <col min="1026" max="1026" width="13.85546875" style="77" customWidth="1"/>
    <col min="1027" max="1027" width="22" style="77" customWidth="1"/>
    <col min="1028" max="1028" width="24.42578125" style="77" customWidth="1"/>
    <col min="1029" max="1029" width="28.28515625" style="77" customWidth="1"/>
    <col min="1030" max="1272" width="9.140625" style="77"/>
    <col min="1273" max="1273" width="6.5703125" style="77" customWidth="1"/>
    <col min="1274" max="1274" width="12.85546875" style="77" customWidth="1"/>
    <col min="1275" max="1275" width="13.7109375" style="77" customWidth="1"/>
    <col min="1276" max="1276" width="25.7109375" style="77" customWidth="1"/>
    <col min="1277" max="1277" width="35.140625" style="77" customWidth="1"/>
    <col min="1278" max="1278" width="13.5703125" style="77" customWidth="1"/>
    <col min="1279" max="1279" width="17.7109375" style="77" customWidth="1"/>
    <col min="1280" max="1281" width="19" style="77" customWidth="1"/>
    <col min="1282" max="1282" width="13.85546875" style="77" customWidth="1"/>
    <col min="1283" max="1283" width="22" style="77" customWidth="1"/>
    <col min="1284" max="1284" width="24.42578125" style="77" customWidth="1"/>
    <col min="1285" max="1285" width="28.28515625" style="77" customWidth="1"/>
    <col min="1286" max="1528" width="9.140625" style="77"/>
    <col min="1529" max="1529" width="6.5703125" style="77" customWidth="1"/>
    <col min="1530" max="1530" width="12.85546875" style="77" customWidth="1"/>
    <col min="1531" max="1531" width="13.7109375" style="77" customWidth="1"/>
    <col min="1532" max="1532" width="25.7109375" style="77" customWidth="1"/>
    <col min="1533" max="1533" width="35.140625" style="77" customWidth="1"/>
    <col min="1534" max="1534" width="13.5703125" style="77" customWidth="1"/>
    <col min="1535" max="1535" width="17.7109375" style="77" customWidth="1"/>
    <col min="1536" max="1537" width="19" style="77" customWidth="1"/>
    <col min="1538" max="1538" width="13.85546875" style="77" customWidth="1"/>
    <col min="1539" max="1539" width="22" style="77" customWidth="1"/>
    <col min="1540" max="1540" width="24.42578125" style="77" customWidth="1"/>
    <col min="1541" max="1541" width="28.28515625" style="77" customWidth="1"/>
    <col min="1542" max="1784" width="9.140625" style="77"/>
    <col min="1785" max="1785" width="6.5703125" style="77" customWidth="1"/>
    <col min="1786" max="1786" width="12.85546875" style="77" customWidth="1"/>
    <col min="1787" max="1787" width="13.7109375" style="77" customWidth="1"/>
    <col min="1788" max="1788" width="25.7109375" style="77" customWidth="1"/>
    <col min="1789" max="1789" width="35.140625" style="77" customWidth="1"/>
    <col min="1790" max="1790" width="13.5703125" style="77" customWidth="1"/>
    <col min="1791" max="1791" width="17.7109375" style="77" customWidth="1"/>
    <col min="1792" max="1793" width="19" style="77" customWidth="1"/>
    <col min="1794" max="1794" width="13.85546875" style="77" customWidth="1"/>
    <col min="1795" max="1795" width="22" style="77" customWidth="1"/>
    <col min="1796" max="1796" width="24.42578125" style="77" customWidth="1"/>
    <col min="1797" max="1797" width="28.28515625" style="77" customWidth="1"/>
    <col min="1798" max="2040" width="9.140625" style="77"/>
    <col min="2041" max="2041" width="6.5703125" style="77" customWidth="1"/>
    <col min="2042" max="2042" width="12.85546875" style="77" customWidth="1"/>
    <col min="2043" max="2043" width="13.7109375" style="77" customWidth="1"/>
    <col min="2044" max="2044" width="25.7109375" style="77" customWidth="1"/>
    <col min="2045" max="2045" width="35.140625" style="77" customWidth="1"/>
    <col min="2046" max="2046" width="13.5703125" style="77" customWidth="1"/>
    <col min="2047" max="2047" width="17.7109375" style="77" customWidth="1"/>
    <col min="2048" max="2049" width="19" style="77" customWidth="1"/>
    <col min="2050" max="2050" width="13.85546875" style="77" customWidth="1"/>
    <col min="2051" max="2051" width="22" style="77" customWidth="1"/>
    <col min="2052" max="2052" width="24.42578125" style="77" customWidth="1"/>
    <col min="2053" max="2053" width="28.28515625" style="77" customWidth="1"/>
    <col min="2054" max="2296" width="9.140625" style="77"/>
    <col min="2297" max="2297" width="6.5703125" style="77" customWidth="1"/>
    <col min="2298" max="2298" width="12.85546875" style="77" customWidth="1"/>
    <col min="2299" max="2299" width="13.7109375" style="77" customWidth="1"/>
    <col min="2300" max="2300" width="25.7109375" style="77" customWidth="1"/>
    <col min="2301" max="2301" width="35.140625" style="77" customWidth="1"/>
    <col min="2302" max="2302" width="13.5703125" style="77" customWidth="1"/>
    <col min="2303" max="2303" width="17.7109375" style="77" customWidth="1"/>
    <col min="2304" max="2305" width="19" style="77" customWidth="1"/>
    <col min="2306" max="2306" width="13.85546875" style="77" customWidth="1"/>
    <col min="2307" max="2307" width="22" style="77" customWidth="1"/>
    <col min="2308" max="2308" width="24.42578125" style="77" customWidth="1"/>
    <col min="2309" max="2309" width="28.28515625" style="77" customWidth="1"/>
    <col min="2310" max="2552" width="9.140625" style="77"/>
    <col min="2553" max="2553" width="6.5703125" style="77" customWidth="1"/>
    <col min="2554" max="2554" width="12.85546875" style="77" customWidth="1"/>
    <col min="2555" max="2555" width="13.7109375" style="77" customWidth="1"/>
    <col min="2556" max="2556" width="25.7109375" style="77" customWidth="1"/>
    <col min="2557" max="2557" width="35.140625" style="77" customWidth="1"/>
    <col min="2558" max="2558" width="13.5703125" style="77" customWidth="1"/>
    <col min="2559" max="2559" width="17.7109375" style="77" customWidth="1"/>
    <col min="2560" max="2561" width="19" style="77" customWidth="1"/>
    <col min="2562" max="2562" width="13.85546875" style="77" customWidth="1"/>
    <col min="2563" max="2563" width="22" style="77" customWidth="1"/>
    <col min="2564" max="2564" width="24.42578125" style="77" customWidth="1"/>
    <col min="2565" max="2565" width="28.28515625" style="77" customWidth="1"/>
    <col min="2566" max="2808" width="9.140625" style="77"/>
    <col min="2809" max="2809" width="6.5703125" style="77" customWidth="1"/>
    <col min="2810" max="2810" width="12.85546875" style="77" customWidth="1"/>
    <col min="2811" max="2811" width="13.7109375" style="77" customWidth="1"/>
    <col min="2812" max="2812" width="25.7109375" style="77" customWidth="1"/>
    <col min="2813" max="2813" width="35.140625" style="77" customWidth="1"/>
    <col min="2814" max="2814" width="13.5703125" style="77" customWidth="1"/>
    <col min="2815" max="2815" width="17.7109375" style="77" customWidth="1"/>
    <col min="2816" max="2817" width="19" style="77" customWidth="1"/>
    <col min="2818" max="2818" width="13.85546875" style="77" customWidth="1"/>
    <col min="2819" max="2819" width="22" style="77" customWidth="1"/>
    <col min="2820" max="2820" width="24.42578125" style="77" customWidth="1"/>
    <col min="2821" max="2821" width="28.28515625" style="77" customWidth="1"/>
    <col min="2822" max="3064" width="9.140625" style="77"/>
    <col min="3065" max="3065" width="6.5703125" style="77" customWidth="1"/>
    <col min="3066" max="3066" width="12.85546875" style="77" customWidth="1"/>
    <col min="3067" max="3067" width="13.7109375" style="77" customWidth="1"/>
    <col min="3068" max="3068" width="25.7109375" style="77" customWidth="1"/>
    <col min="3069" max="3069" width="35.140625" style="77" customWidth="1"/>
    <col min="3070" max="3070" width="13.5703125" style="77" customWidth="1"/>
    <col min="3071" max="3071" width="17.7109375" style="77" customWidth="1"/>
    <col min="3072" max="3073" width="19" style="77" customWidth="1"/>
    <col min="3074" max="3074" width="13.85546875" style="77" customWidth="1"/>
    <col min="3075" max="3075" width="22" style="77" customWidth="1"/>
    <col min="3076" max="3076" width="24.42578125" style="77" customWidth="1"/>
    <col min="3077" max="3077" width="28.28515625" style="77" customWidth="1"/>
    <col min="3078" max="3320" width="9.140625" style="77"/>
    <col min="3321" max="3321" width="6.5703125" style="77" customWidth="1"/>
    <col min="3322" max="3322" width="12.85546875" style="77" customWidth="1"/>
    <col min="3323" max="3323" width="13.7109375" style="77" customWidth="1"/>
    <col min="3324" max="3324" width="25.7109375" style="77" customWidth="1"/>
    <col min="3325" max="3325" width="35.140625" style="77" customWidth="1"/>
    <col min="3326" max="3326" width="13.5703125" style="77" customWidth="1"/>
    <col min="3327" max="3327" width="17.7109375" style="77" customWidth="1"/>
    <col min="3328" max="3329" width="19" style="77" customWidth="1"/>
    <col min="3330" max="3330" width="13.85546875" style="77" customWidth="1"/>
    <col min="3331" max="3331" width="22" style="77" customWidth="1"/>
    <col min="3332" max="3332" width="24.42578125" style="77" customWidth="1"/>
    <col min="3333" max="3333" width="28.28515625" style="77" customWidth="1"/>
    <col min="3334" max="3576" width="9.140625" style="77"/>
    <col min="3577" max="3577" width="6.5703125" style="77" customWidth="1"/>
    <col min="3578" max="3578" width="12.85546875" style="77" customWidth="1"/>
    <col min="3579" max="3579" width="13.7109375" style="77" customWidth="1"/>
    <col min="3580" max="3580" width="25.7109375" style="77" customWidth="1"/>
    <col min="3581" max="3581" width="35.140625" style="77" customWidth="1"/>
    <col min="3582" max="3582" width="13.5703125" style="77" customWidth="1"/>
    <col min="3583" max="3583" width="17.7109375" style="77" customWidth="1"/>
    <col min="3584" max="3585" width="19" style="77" customWidth="1"/>
    <col min="3586" max="3586" width="13.85546875" style="77" customWidth="1"/>
    <col min="3587" max="3587" width="22" style="77" customWidth="1"/>
    <col min="3588" max="3588" width="24.42578125" style="77" customWidth="1"/>
    <col min="3589" max="3589" width="28.28515625" style="77" customWidth="1"/>
    <col min="3590" max="3832" width="9.140625" style="77"/>
    <col min="3833" max="3833" width="6.5703125" style="77" customWidth="1"/>
    <col min="3834" max="3834" width="12.85546875" style="77" customWidth="1"/>
    <col min="3835" max="3835" width="13.7109375" style="77" customWidth="1"/>
    <col min="3836" max="3836" width="25.7109375" style="77" customWidth="1"/>
    <col min="3837" max="3837" width="35.140625" style="77" customWidth="1"/>
    <col min="3838" max="3838" width="13.5703125" style="77" customWidth="1"/>
    <col min="3839" max="3839" width="17.7109375" style="77" customWidth="1"/>
    <col min="3840" max="3841" width="19" style="77" customWidth="1"/>
    <col min="3842" max="3842" width="13.85546875" style="77" customWidth="1"/>
    <col min="3843" max="3843" width="22" style="77" customWidth="1"/>
    <col min="3844" max="3844" width="24.42578125" style="77" customWidth="1"/>
    <col min="3845" max="3845" width="28.28515625" style="77" customWidth="1"/>
    <col min="3846" max="4088" width="9.140625" style="77"/>
    <col min="4089" max="4089" width="6.5703125" style="77" customWidth="1"/>
    <col min="4090" max="4090" width="12.85546875" style="77" customWidth="1"/>
    <col min="4091" max="4091" width="13.7109375" style="77" customWidth="1"/>
    <col min="4092" max="4092" width="25.7109375" style="77" customWidth="1"/>
    <col min="4093" max="4093" width="35.140625" style="77" customWidth="1"/>
    <col min="4094" max="4094" width="13.5703125" style="77" customWidth="1"/>
    <col min="4095" max="4095" width="17.7109375" style="77" customWidth="1"/>
    <col min="4096" max="4097" width="19" style="77" customWidth="1"/>
    <col min="4098" max="4098" width="13.85546875" style="77" customWidth="1"/>
    <col min="4099" max="4099" width="22" style="77" customWidth="1"/>
    <col min="4100" max="4100" width="24.42578125" style="77" customWidth="1"/>
    <col min="4101" max="4101" width="28.28515625" style="77" customWidth="1"/>
    <col min="4102" max="4344" width="9.140625" style="77"/>
    <col min="4345" max="4345" width="6.5703125" style="77" customWidth="1"/>
    <col min="4346" max="4346" width="12.85546875" style="77" customWidth="1"/>
    <col min="4347" max="4347" width="13.7109375" style="77" customWidth="1"/>
    <col min="4348" max="4348" width="25.7109375" style="77" customWidth="1"/>
    <col min="4349" max="4349" width="35.140625" style="77" customWidth="1"/>
    <col min="4350" max="4350" width="13.5703125" style="77" customWidth="1"/>
    <col min="4351" max="4351" width="17.7109375" style="77" customWidth="1"/>
    <col min="4352" max="4353" width="19" style="77" customWidth="1"/>
    <col min="4354" max="4354" width="13.85546875" style="77" customWidth="1"/>
    <col min="4355" max="4355" width="22" style="77" customWidth="1"/>
    <col min="4356" max="4356" width="24.42578125" style="77" customWidth="1"/>
    <col min="4357" max="4357" width="28.28515625" style="77" customWidth="1"/>
    <col min="4358" max="4600" width="9.140625" style="77"/>
    <col min="4601" max="4601" width="6.5703125" style="77" customWidth="1"/>
    <col min="4602" max="4602" width="12.85546875" style="77" customWidth="1"/>
    <col min="4603" max="4603" width="13.7109375" style="77" customWidth="1"/>
    <col min="4604" max="4604" width="25.7109375" style="77" customWidth="1"/>
    <col min="4605" max="4605" width="35.140625" style="77" customWidth="1"/>
    <col min="4606" max="4606" width="13.5703125" style="77" customWidth="1"/>
    <col min="4607" max="4607" width="17.7109375" style="77" customWidth="1"/>
    <col min="4608" max="4609" width="19" style="77" customWidth="1"/>
    <col min="4610" max="4610" width="13.85546875" style="77" customWidth="1"/>
    <col min="4611" max="4611" width="22" style="77" customWidth="1"/>
    <col min="4612" max="4612" width="24.42578125" style="77" customWidth="1"/>
    <col min="4613" max="4613" width="28.28515625" style="77" customWidth="1"/>
    <col min="4614" max="4856" width="9.140625" style="77"/>
    <col min="4857" max="4857" width="6.5703125" style="77" customWidth="1"/>
    <col min="4858" max="4858" width="12.85546875" style="77" customWidth="1"/>
    <col min="4859" max="4859" width="13.7109375" style="77" customWidth="1"/>
    <col min="4860" max="4860" width="25.7109375" style="77" customWidth="1"/>
    <col min="4861" max="4861" width="35.140625" style="77" customWidth="1"/>
    <col min="4862" max="4862" width="13.5703125" style="77" customWidth="1"/>
    <col min="4863" max="4863" width="17.7109375" style="77" customWidth="1"/>
    <col min="4864" max="4865" width="19" style="77" customWidth="1"/>
    <col min="4866" max="4866" width="13.85546875" style="77" customWidth="1"/>
    <col min="4867" max="4867" width="22" style="77" customWidth="1"/>
    <col min="4868" max="4868" width="24.42578125" style="77" customWidth="1"/>
    <col min="4869" max="4869" width="28.28515625" style="77" customWidth="1"/>
    <col min="4870" max="5112" width="9.140625" style="77"/>
    <col min="5113" max="5113" width="6.5703125" style="77" customWidth="1"/>
    <col min="5114" max="5114" width="12.85546875" style="77" customWidth="1"/>
    <col min="5115" max="5115" width="13.7109375" style="77" customWidth="1"/>
    <col min="5116" max="5116" width="25.7109375" style="77" customWidth="1"/>
    <col min="5117" max="5117" width="35.140625" style="77" customWidth="1"/>
    <col min="5118" max="5118" width="13.5703125" style="77" customWidth="1"/>
    <col min="5119" max="5119" width="17.7109375" style="77" customWidth="1"/>
    <col min="5120" max="5121" width="19" style="77" customWidth="1"/>
    <col min="5122" max="5122" width="13.85546875" style="77" customWidth="1"/>
    <col min="5123" max="5123" width="22" style="77" customWidth="1"/>
    <col min="5124" max="5124" width="24.42578125" style="77" customWidth="1"/>
    <col min="5125" max="5125" width="28.28515625" style="77" customWidth="1"/>
    <col min="5126" max="5368" width="9.140625" style="77"/>
    <col min="5369" max="5369" width="6.5703125" style="77" customWidth="1"/>
    <col min="5370" max="5370" width="12.85546875" style="77" customWidth="1"/>
    <col min="5371" max="5371" width="13.7109375" style="77" customWidth="1"/>
    <col min="5372" max="5372" width="25.7109375" style="77" customWidth="1"/>
    <col min="5373" max="5373" width="35.140625" style="77" customWidth="1"/>
    <col min="5374" max="5374" width="13.5703125" style="77" customWidth="1"/>
    <col min="5375" max="5375" width="17.7109375" style="77" customWidth="1"/>
    <col min="5376" max="5377" width="19" style="77" customWidth="1"/>
    <col min="5378" max="5378" width="13.85546875" style="77" customWidth="1"/>
    <col min="5379" max="5379" width="22" style="77" customWidth="1"/>
    <col min="5380" max="5380" width="24.42578125" style="77" customWidth="1"/>
    <col min="5381" max="5381" width="28.28515625" style="77" customWidth="1"/>
    <col min="5382" max="5624" width="9.140625" style="77"/>
    <col min="5625" max="5625" width="6.5703125" style="77" customWidth="1"/>
    <col min="5626" max="5626" width="12.85546875" style="77" customWidth="1"/>
    <col min="5627" max="5627" width="13.7109375" style="77" customWidth="1"/>
    <col min="5628" max="5628" width="25.7109375" style="77" customWidth="1"/>
    <col min="5629" max="5629" width="35.140625" style="77" customWidth="1"/>
    <col min="5630" max="5630" width="13.5703125" style="77" customWidth="1"/>
    <col min="5631" max="5631" width="17.7109375" style="77" customWidth="1"/>
    <col min="5632" max="5633" width="19" style="77" customWidth="1"/>
    <col min="5634" max="5634" width="13.85546875" style="77" customWidth="1"/>
    <col min="5635" max="5635" width="22" style="77" customWidth="1"/>
    <col min="5636" max="5636" width="24.42578125" style="77" customWidth="1"/>
    <col min="5637" max="5637" width="28.28515625" style="77" customWidth="1"/>
    <col min="5638" max="5880" width="9.140625" style="77"/>
    <col min="5881" max="5881" width="6.5703125" style="77" customWidth="1"/>
    <col min="5882" max="5882" width="12.85546875" style="77" customWidth="1"/>
    <col min="5883" max="5883" width="13.7109375" style="77" customWidth="1"/>
    <col min="5884" max="5884" width="25.7109375" style="77" customWidth="1"/>
    <col min="5885" max="5885" width="35.140625" style="77" customWidth="1"/>
    <col min="5886" max="5886" width="13.5703125" style="77" customWidth="1"/>
    <col min="5887" max="5887" width="17.7109375" style="77" customWidth="1"/>
    <col min="5888" max="5889" width="19" style="77" customWidth="1"/>
    <col min="5890" max="5890" width="13.85546875" style="77" customWidth="1"/>
    <col min="5891" max="5891" width="22" style="77" customWidth="1"/>
    <col min="5892" max="5892" width="24.42578125" style="77" customWidth="1"/>
    <col min="5893" max="5893" width="28.28515625" style="77" customWidth="1"/>
    <col min="5894" max="6136" width="9.140625" style="77"/>
    <col min="6137" max="6137" width="6.5703125" style="77" customWidth="1"/>
    <col min="6138" max="6138" width="12.85546875" style="77" customWidth="1"/>
    <col min="6139" max="6139" width="13.7109375" style="77" customWidth="1"/>
    <col min="6140" max="6140" width="25.7109375" style="77" customWidth="1"/>
    <col min="6141" max="6141" width="35.140625" style="77" customWidth="1"/>
    <col min="6142" max="6142" width="13.5703125" style="77" customWidth="1"/>
    <col min="6143" max="6143" width="17.7109375" style="77" customWidth="1"/>
    <col min="6144" max="6145" width="19" style="77" customWidth="1"/>
    <col min="6146" max="6146" width="13.85546875" style="77" customWidth="1"/>
    <col min="6147" max="6147" width="22" style="77" customWidth="1"/>
    <col min="6148" max="6148" width="24.42578125" style="77" customWidth="1"/>
    <col min="6149" max="6149" width="28.28515625" style="77" customWidth="1"/>
    <col min="6150" max="6392" width="9.140625" style="77"/>
    <col min="6393" max="6393" width="6.5703125" style="77" customWidth="1"/>
    <col min="6394" max="6394" width="12.85546875" style="77" customWidth="1"/>
    <col min="6395" max="6395" width="13.7109375" style="77" customWidth="1"/>
    <col min="6396" max="6396" width="25.7109375" style="77" customWidth="1"/>
    <col min="6397" max="6397" width="35.140625" style="77" customWidth="1"/>
    <col min="6398" max="6398" width="13.5703125" style="77" customWidth="1"/>
    <col min="6399" max="6399" width="17.7109375" style="77" customWidth="1"/>
    <col min="6400" max="6401" width="19" style="77" customWidth="1"/>
    <col min="6402" max="6402" width="13.85546875" style="77" customWidth="1"/>
    <col min="6403" max="6403" width="22" style="77" customWidth="1"/>
    <col min="6404" max="6404" width="24.42578125" style="77" customWidth="1"/>
    <col min="6405" max="6405" width="28.28515625" style="77" customWidth="1"/>
    <col min="6406" max="6648" width="9.140625" style="77"/>
    <col min="6649" max="6649" width="6.5703125" style="77" customWidth="1"/>
    <col min="6650" max="6650" width="12.85546875" style="77" customWidth="1"/>
    <col min="6651" max="6651" width="13.7109375" style="77" customWidth="1"/>
    <col min="6652" max="6652" width="25.7109375" style="77" customWidth="1"/>
    <col min="6653" max="6653" width="35.140625" style="77" customWidth="1"/>
    <col min="6654" max="6654" width="13.5703125" style="77" customWidth="1"/>
    <col min="6655" max="6655" width="17.7109375" style="77" customWidth="1"/>
    <col min="6656" max="6657" width="19" style="77" customWidth="1"/>
    <col min="6658" max="6658" width="13.85546875" style="77" customWidth="1"/>
    <col min="6659" max="6659" width="22" style="77" customWidth="1"/>
    <col min="6660" max="6660" width="24.42578125" style="77" customWidth="1"/>
    <col min="6661" max="6661" width="28.28515625" style="77" customWidth="1"/>
    <col min="6662" max="6904" width="9.140625" style="77"/>
    <col min="6905" max="6905" width="6.5703125" style="77" customWidth="1"/>
    <col min="6906" max="6906" width="12.85546875" style="77" customWidth="1"/>
    <col min="6907" max="6907" width="13.7109375" style="77" customWidth="1"/>
    <col min="6908" max="6908" width="25.7109375" style="77" customWidth="1"/>
    <col min="6909" max="6909" width="35.140625" style="77" customWidth="1"/>
    <col min="6910" max="6910" width="13.5703125" style="77" customWidth="1"/>
    <col min="6911" max="6911" width="17.7109375" style="77" customWidth="1"/>
    <col min="6912" max="6913" width="19" style="77" customWidth="1"/>
    <col min="6914" max="6914" width="13.85546875" style="77" customWidth="1"/>
    <col min="6915" max="6915" width="22" style="77" customWidth="1"/>
    <col min="6916" max="6916" width="24.42578125" style="77" customWidth="1"/>
    <col min="6917" max="6917" width="28.28515625" style="77" customWidth="1"/>
    <col min="6918" max="7160" width="9.140625" style="77"/>
    <col min="7161" max="7161" width="6.5703125" style="77" customWidth="1"/>
    <col min="7162" max="7162" width="12.85546875" style="77" customWidth="1"/>
    <col min="7163" max="7163" width="13.7109375" style="77" customWidth="1"/>
    <col min="7164" max="7164" width="25.7109375" style="77" customWidth="1"/>
    <col min="7165" max="7165" width="35.140625" style="77" customWidth="1"/>
    <col min="7166" max="7166" width="13.5703125" style="77" customWidth="1"/>
    <col min="7167" max="7167" width="17.7109375" style="77" customWidth="1"/>
    <col min="7168" max="7169" width="19" style="77" customWidth="1"/>
    <col min="7170" max="7170" width="13.85546875" style="77" customWidth="1"/>
    <col min="7171" max="7171" width="22" style="77" customWidth="1"/>
    <col min="7172" max="7172" width="24.42578125" style="77" customWidth="1"/>
    <col min="7173" max="7173" width="28.28515625" style="77" customWidth="1"/>
    <col min="7174" max="7416" width="9.140625" style="77"/>
    <col min="7417" max="7417" width="6.5703125" style="77" customWidth="1"/>
    <col min="7418" max="7418" width="12.85546875" style="77" customWidth="1"/>
    <col min="7419" max="7419" width="13.7109375" style="77" customWidth="1"/>
    <col min="7420" max="7420" width="25.7109375" style="77" customWidth="1"/>
    <col min="7421" max="7421" width="35.140625" style="77" customWidth="1"/>
    <col min="7422" max="7422" width="13.5703125" style="77" customWidth="1"/>
    <col min="7423" max="7423" width="17.7109375" style="77" customWidth="1"/>
    <col min="7424" max="7425" width="19" style="77" customWidth="1"/>
    <col min="7426" max="7426" width="13.85546875" style="77" customWidth="1"/>
    <col min="7427" max="7427" width="22" style="77" customWidth="1"/>
    <col min="7428" max="7428" width="24.42578125" style="77" customWidth="1"/>
    <col min="7429" max="7429" width="28.28515625" style="77" customWidth="1"/>
    <col min="7430" max="7672" width="9.140625" style="77"/>
    <col min="7673" max="7673" width="6.5703125" style="77" customWidth="1"/>
    <col min="7674" max="7674" width="12.85546875" style="77" customWidth="1"/>
    <col min="7675" max="7675" width="13.7109375" style="77" customWidth="1"/>
    <col min="7676" max="7676" width="25.7109375" style="77" customWidth="1"/>
    <col min="7677" max="7677" width="35.140625" style="77" customWidth="1"/>
    <col min="7678" max="7678" width="13.5703125" style="77" customWidth="1"/>
    <col min="7679" max="7679" width="17.7109375" style="77" customWidth="1"/>
    <col min="7680" max="7681" width="19" style="77" customWidth="1"/>
    <col min="7682" max="7682" width="13.85546875" style="77" customWidth="1"/>
    <col min="7683" max="7683" width="22" style="77" customWidth="1"/>
    <col min="7684" max="7684" width="24.42578125" style="77" customWidth="1"/>
    <col min="7685" max="7685" width="28.28515625" style="77" customWidth="1"/>
    <col min="7686" max="7928" width="9.140625" style="77"/>
    <col min="7929" max="7929" width="6.5703125" style="77" customWidth="1"/>
    <col min="7930" max="7930" width="12.85546875" style="77" customWidth="1"/>
    <col min="7931" max="7931" width="13.7109375" style="77" customWidth="1"/>
    <col min="7932" max="7932" width="25.7109375" style="77" customWidth="1"/>
    <col min="7933" max="7933" width="35.140625" style="77" customWidth="1"/>
    <col min="7934" max="7934" width="13.5703125" style="77" customWidth="1"/>
    <col min="7935" max="7935" width="17.7109375" style="77" customWidth="1"/>
    <col min="7936" max="7937" width="19" style="77" customWidth="1"/>
    <col min="7938" max="7938" width="13.85546875" style="77" customWidth="1"/>
    <col min="7939" max="7939" width="22" style="77" customWidth="1"/>
    <col min="7940" max="7940" width="24.42578125" style="77" customWidth="1"/>
    <col min="7941" max="7941" width="28.28515625" style="77" customWidth="1"/>
    <col min="7942" max="8184" width="9.140625" style="77"/>
    <col min="8185" max="8185" width="6.5703125" style="77" customWidth="1"/>
    <col min="8186" max="8186" width="12.85546875" style="77" customWidth="1"/>
    <col min="8187" max="8187" width="13.7109375" style="77" customWidth="1"/>
    <col min="8188" max="8188" width="25.7109375" style="77" customWidth="1"/>
    <col min="8189" max="8189" width="35.140625" style="77" customWidth="1"/>
    <col min="8190" max="8190" width="13.5703125" style="77" customWidth="1"/>
    <col min="8191" max="8191" width="17.7109375" style="77" customWidth="1"/>
    <col min="8192" max="8193" width="19" style="77" customWidth="1"/>
    <col min="8194" max="8194" width="13.85546875" style="77" customWidth="1"/>
    <col min="8195" max="8195" width="22" style="77" customWidth="1"/>
    <col min="8196" max="8196" width="24.42578125" style="77" customWidth="1"/>
    <col min="8197" max="8197" width="28.28515625" style="77" customWidth="1"/>
    <col min="8198" max="8440" width="9.140625" style="77"/>
    <col min="8441" max="8441" width="6.5703125" style="77" customWidth="1"/>
    <col min="8442" max="8442" width="12.85546875" style="77" customWidth="1"/>
    <col min="8443" max="8443" width="13.7109375" style="77" customWidth="1"/>
    <col min="8444" max="8444" width="25.7109375" style="77" customWidth="1"/>
    <col min="8445" max="8445" width="35.140625" style="77" customWidth="1"/>
    <col min="8446" max="8446" width="13.5703125" style="77" customWidth="1"/>
    <col min="8447" max="8447" width="17.7109375" style="77" customWidth="1"/>
    <col min="8448" max="8449" width="19" style="77" customWidth="1"/>
    <col min="8450" max="8450" width="13.85546875" style="77" customWidth="1"/>
    <col min="8451" max="8451" width="22" style="77" customWidth="1"/>
    <col min="8452" max="8452" width="24.42578125" style="77" customWidth="1"/>
    <col min="8453" max="8453" width="28.28515625" style="77" customWidth="1"/>
    <col min="8454" max="8696" width="9.140625" style="77"/>
    <col min="8697" max="8697" width="6.5703125" style="77" customWidth="1"/>
    <col min="8698" max="8698" width="12.85546875" style="77" customWidth="1"/>
    <col min="8699" max="8699" width="13.7109375" style="77" customWidth="1"/>
    <col min="8700" max="8700" width="25.7109375" style="77" customWidth="1"/>
    <col min="8701" max="8701" width="35.140625" style="77" customWidth="1"/>
    <col min="8702" max="8702" width="13.5703125" style="77" customWidth="1"/>
    <col min="8703" max="8703" width="17.7109375" style="77" customWidth="1"/>
    <col min="8704" max="8705" width="19" style="77" customWidth="1"/>
    <col min="8706" max="8706" width="13.85546875" style="77" customWidth="1"/>
    <col min="8707" max="8707" width="22" style="77" customWidth="1"/>
    <col min="8708" max="8708" width="24.42578125" style="77" customWidth="1"/>
    <col min="8709" max="8709" width="28.28515625" style="77" customWidth="1"/>
    <col min="8710" max="8952" width="9.140625" style="77"/>
    <col min="8953" max="8953" width="6.5703125" style="77" customWidth="1"/>
    <col min="8954" max="8954" width="12.85546875" style="77" customWidth="1"/>
    <col min="8955" max="8955" width="13.7109375" style="77" customWidth="1"/>
    <col min="8956" max="8956" width="25.7109375" style="77" customWidth="1"/>
    <col min="8957" max="8957" width="35.140625" style="77" customWidth="1"/>
    <col min="8958" max="8958" width="13.5703125" style="77" customWidth="1"/>
    <col min="8959" max="8959" width="17.7109375" style="77" customWidth="1"/>
    <col min="8960" max="8961" width="19" style="77" customWidth="1"/>
    <col min="8962" max="8962" width="13.85546875" style="77" customWidth="1"/>
    <col min="8963" max="8963" width="22" style="77" customWidth="1"/>
    <col min="8964" max="8964" width="24.42578125" style="77" customWidth="1"/>
    <col min="8965" max="8965" width="28.28515625" style="77" customWidth="1"/>
    <col min="8966" max="9208" width="9.140625" style="77"/>
    <col min="9209" max="9209" width="6.5703125" style="77" customWidth="1"/>
    <col min="9210" max="9210" width="12.85546875" style="77" customWidth="1"/>
    <col min="9211" max="9211" width="13.7109375" style="77" customWidth="1"/>
    <col min="9212" max="9212" width="25.7109375" style="77" customWidth="1"/>
    <col min="9213" max="9213" width="35.140625" style="77" customWidth="1"/>
    <col min="9214" max="9214" width="13.5703125" style="77" customWidth="1"/>
    <col min="9215" max="9215" width="17.7109375" style="77" customWidth="1"/>
    <col min="9216" max="9217" width="19" style="77" customWidth="1"/>
    <col min="9218" max="9218" width="13.85546875" style="77" customWidth="1"/>
    <col min="9219" max="9219" width="22" style="77" customWidth="1"/>
    <col min="9220" max="9220" width="24.42578125" style="77" customWidth="1"/>
    <col min="9221" max="9221" width="28.28515625" style="77" customWidth="1"/>
    <col min="9222" max="9464" width="9.140625" style="77"/>
    <col min="9465" max="9465" width="6.5703125" style="77" customWidth="1"/>
    <col min="9466" max="9466" width="12.85546875" style="77" customWidth="1"/>
    <col min="9467" max="9467" width="13.7109375" style="77" customWidth="1"/>
    <col min="9468" max="9468" width="25.7109375" style="77" customWidth="1"/>
    <col min="9469" max="9469" width="35.140625" style="77" customWidth="1"/>
    <col min="9470" max="9470" width="13.5703125" style="77" customWidth="1"/>
    <col min="9471" max="9471" width="17.7109375" style="77" customWidth="1"/>
    <col min="9472" max="9473" width="19" style="77" customWidth="1"/>
    <col min="9474" max="9474" width="13.85546875" style="77" customWidth="1"/>
    <col min="9475" max="9475" width="22" style="77" customWidth="1"/>
    <col min="9476" max="9476" width="24.42578125" style="77" customWidth="1"/>
    <col min="9477" max="9477" width="28.28515625" style="77" customWidth="1"/>
    <col min="9478" max="9720" width="9.140625" style="77"/>
    <col min="9721" max="9721" width="6.5703125" style="77" customWidth="1"/>
    <col min="9722" max="9722" width="12.85546875" style="77" customWidth="1"/>
    <col min="9723" max="9723" width="13.7109375" style="77" customWidth="1"/>
    <col min="9724" max="9724" width="25.7109375" style="77" customWidth="1"/>
    <col min="9725" max="9725" width="35.140625" style="77" customWidth="1"/>
    <col min="9726" max="9726" width="13.5703125" style="77" customWidth="1"/>
    <col min="9727" max="9727" width="17.7109375" style="77" customWidth="1"/>
    <col min="9728" max="9729" width="19" style="77" customWidth="1"/>
    <col min="9730" max="9730" width="13.85546875" style="77" customWidth="1"/>
    <col min="9731" max="9731" width="22" style="77" customWidth="1"/>
    <col min="9732" max="9732" width="24.42578125" style="77" customWidth="1"/>
    <col min="9733" max="9733" width="28.28515625" style="77" customWidth="1"/>
    <col min="9734" max="9976" width="9.140625" style="77"/>
    <col min="9977" max="9977" width="6.5703125" style="77" customWidth="1"/>
    <col min="9978" max="9978" width="12.85546875" style="77" customWidth="1"/>
    <col min="9979" max="9979" width="13.7109375" style="77" customWidth="1"/>
    <col min="9980" max="9980" width="25.7109375" style="77" customWidth="1"/>
    <col min="9981" max="9981" width="35.140625" style="77" customWidth="1"/>
    <col min="9982" max="9982" width="13.5703125" style="77" customWidth="1"/>
    <col min="9983" max="9983" width="17.7109375" style="77" customWidth="1"/>
    <col min="9984" max="9985" width="19" style="77" customWidth="1"/>
    <col min="9986" max="9986" width="13.85546875" style="77" customWidth="1"/>
    <col min="9987" max="9987" width="22" style="77" customWidth="1"/>
    <col min="9988" max="9988" width="24.42578125" style="77" customWidth="1"/>
    <col min="9989" max="9989" width="28.28515625" style="77" customWidth="1"/>
    <col min="9990" max="10232" width="9.140625" style="77"/>
    <col min="10233" max="10233" width="6.5703125" style="77" customWidth="1"/>
    <col min="10234" max="10234" width="12.85546875" style="77" customWidth="1"/>
    <col min="10235" max="10235" width="13.7109375" style="77" customWidth="1"/>
    <col min="10236" max="10236" width="25.7109375" style="77" customWidth="1"/>
    <col min="10237" max="10237" width="35.140625" style="77" customWidth="1"/>
    <col min="10238" max="10238" width="13.5703125" style="77" customWidth="1"/>
    <col min="10239" max="10239" width="17.7109375" style="77" customWidth="1"/>
    <col min="10240" max="10241" width="19" style="77" customWidth="1"/>
    <col min="10242" max="10242" width="13.85546875" style="77" customWidth="1"/>
    <col min="10243" max="10243" width="22" style="77" customWidth="1"/>
    <col min="10244" max="10244" width="24.42578125" style="77" customWidth="1"/>
    <col min="10245" max="10245" width="28.28515625" style="77" customWidth="1"/>
    <col min="10246" max="10488" width="9.140625" style="77"/>
    <col min="10489" max="10489" width="6.5703125" style="77" customWidth="1"/>
    <col min="10490" max="10490" width="12.85546875" style="77" customWidth="1"/>
    <col min="10491" max="10491" width="13.7109375" style="77" customWidth="1"/>
    <col min="10492" max="10492" width="25.7109375" style="77" customWidth="1"/>
    <col min="10493" max="10493" width="35.140625" style="77" customWidth="1"/>
    <col min="10494" max="10494" width="13.5703125" style="77" customWidth="1"/>
    <col min="10495" max="10495" width="17.7109375" style="77" customWidth="1"/>
    <col min="10496" max="10497" width="19" style="77" customWidth="1"/>
    <col min="10498" max="10498" width="13.85546875" style="77" customWidth="1"/>
    <col min="10499" max="10499" width="22" style="77" customWidth="1"/>
    <col min="10500" max="10500" width="24.42578125" style="77" customWidth="1"/>
    <col min="10501" max="10501" width="28.28515625" style="77" customWidth="1"/>
    <col min="10502" max="10744" width="9.140625" style="77"/>
    <col min="10745" max="10745" width="6.5703125" style="77" customWidth="1"/>
    <col min="10746" max="10746" width="12.85546875" style="77" customWidth="1"/>
    <col min="10747" max="10747" width="13.7109375" style="77" customWidth="1"/>
    <col min="10748" max="10748" width="25.7109375" style="77" customWidth="1"/>
    <col min="10749" max="10749" width="35.140625" style="77" customWidth="1"/>
    <col min="10750" max="10750" width="13.5703125" style="77" customWidth="1"/>
    <col min="10751" max="10751" width="17.7109375" style="77" customWidth="1"/>
    <col min="10752" max="10753" width="19" style="77" customWidth="1"/>
    <col min="10754" max="10754" width="13.85546875" style="77" customWidth="1"/>
    <col min="10755" max="10755" width="22" style="77" customWidth="1"/>
    <col min="10756" max="10756" width="24.42578125" style="77" customWidth="1"/>
    <col min="10757" max="10757" width="28.28515625" style="77" customWidth="1"/>
    <col min="10758" max="11000" width="9.140625" style="77"/>
    <col min="11001" max="11001" width="6.5703125" style="77" customWidth="1"/>
    <col min="11002" max="11002" width="12.85546875" style="77" customWidth="1"/>
    <col min="11003" max="11003" width="13.7109375" style="77" customWidth="1"/>
    <col min="11004" max="11004" width="25.7109375" style="77" customWidth="1"/>
    <col min="11005" max="11005" width="35.140625" style="77" customWidth="1"/>
    <col min="11006" max="11006" width="13.5703125" style="77" customWidth="1"/>
    <col min="11007" max="11007" width="17.7109375" style="77" customWidth="1"/>
    <col min="11008" max="11009" width="19" style="77" customWidth="1"/>
    <col min="11010" max="11010" width="13.85546875" style="77" customWidth="1"/>
    <col min="11011" max="11011" width="22" style="77" customWidth="1"/>
    <col min="11012" max="11012" width="24.42578125" style="77" customWidth="1"/>
    <col min="11013" max="11013" width="28.28515625" style="77" customWidth="1"/>
    <col min="11014" max="11256" width="9.140625" style="77"/>
    <col min="11257" max="11257" width="6.5703125" style="77" customWidth="1"/>
    <col min="11258" max="11258" width="12.85546875" style="77" customWidth="1"/>
    <col min="11259" max="11259" width="13.7109375" style="77" customWidth="1"/>
    <col min="11260" max="11260" width="25.7109375" style="77" customWidth="1"/>
    <col min="11261" max="11261" width="35.140625" style="77" customWidth="1"/>
    <col min="11262" max="11262" width="13.5703125" style="77" customWidth="1"/>
    <col min="11263" max="11263" width="17.7109375" style="77" customWidth="1"/>
    <col min="11264" max="11265" width="19" style="77" customWidth="1"/>
    <col min="11266" max="11266" width="13.85546875" style="77" customWidth="1"/>
    <col min="11267" max="11267" width="22" style="77" customWidth="1"/>
    <col min="11268" max="11268" width="24.42578125" style="77" customWidth="1"/>
    <col min="11269" max="11269" width="28.28515625" style="77" customWidth="1"/>
    <col min="11270" max="11512" width="9.140625" style="77"/>
    <col min="11513" max="11513" width="6.5703125" style="77" customWidth="1"/>
    <col min="11514" max="11514" width="12.85546875" style="77" customWidth="1"/>
    <col min="11515" max="11515" width="13.7109375" style="77" customWidth="1"/>
    <col min="11516" max="11516" width="25.7109375" style="77" customWidth="1"/>
    <col min="11517" max="11517" width="35.140625" style="77" customWidth="1"/>
    <col min="11518" max="11518" width="13.5703125" style="77" customWidth="1"/>
    <col min="11519" max="11519" width="17.7109375" style="77" customWidth="1"/>
    <col min="11520" max="11521" width="19" style="77" customWidth="1"/>
    <col min="11522" max="11522" width="13.85546875" style="77" customWidth="1"/>
    <col min="11523" max="11523" width="22" style="77" customWidth="1"/>
    <col min="11524" max="11524" width="24.42578125" style="77" customWidth="1"/>
    <col min="11525" max="11525" width="28.28515625" style="77" customWidth="1"/>
    <col min="11526" max="11768" width="9.140625" style="77"/>
    <col min="11769" max="11769" width="6.5703125" style="77" customWidth="1"/>
    <col min="11770" max="11770" width="12.85546875" style="77" customWidth="1"/>
    <col min="11771" max="11771" width="13.7109375" style="77" customWidth="1"/>
    <col min="11772" max="11772" width="25.7109375" style="77" customWidth="1"/>
    <col min="11773" max="11773" width="35.140625" style="77" customWidth="1"/>
    <col min="11774" max="11774" width="13.5703125" style="77" customWidth="1"/>
    <col min="11775" max="11775" width="17.7109375" style="77" customWidth="1"/>
    <col min="11776" max="11777" width="19" style="77" customWidth="1"/>
    <col min="11778" max="11778" width="13.85546875" style="77" customWidth="1"/>
    <col min="11779" max="11779" width="22" style="77" customWidth="1"/>
    <col min="11780" max="11780" width="24.42578125" style="77" customWidth="1"/>
    <col min="11781" max="11781" width="28.28515625" style="77" customWidth="1"/>
    <col min="11782" max="12024" width="9.140625" style="77"/>
    <col min="12025" max="12025" width="6.5703125" style="77" customWidth="1"/>
    <col min="12026" max="12026" width="12.85546875" style="77" customWidth="1"/>
    <col min="12027" max="12027" width="13.7109375" style="77" customWidth="1"/>
    <col min="12028" max="12028" width="25.7109375" style="77" customWidth="1"/>
    <col min="12029" max="12029" width="35.140625" style="77" customWidth="1"/>
    <col min="12030" max="12030" width="13.5703125" style="77" customWidth="1"/>
    <col min="12031" max="12031" width="17.7109375" style="77" customWidth="1"/>
    <col min="12032" max="12033" width="19" style="77" customWidth="1"/>
    <col min="12034" max="12034" width="13.85546875" style="77" customWidth="1"/>
    <col min="12035" max="12035" width="22" style="77" customWidth="1"/>
    <col min="12036" max="12036" width="24.42578125" style="77" customWidth="1"/>
    <col min="12037" max="12037" width="28.28515625" style="77" customWidth="1"/>
    <col min="12038" max="12280" width="9.140625" style="77"/>
    <col min="12281" max="12281" width="6.5703125" style="77" customWidth="1"/>
    <col min="12282" max="12282" width="12.85546875" style="77" customWidth="1"/>
    <col min="12283" max="12283" width="13.7109375" style="77" customWidth="1"/>
    <col min="12284" max="12284" width="25.7109375" style="77" customWidth="1"/>
    <col min="12285" max="12285" width="35.140625" style="77" customWidth="1"/>
    <col min="12286" max="12286" width="13.5703125" style="77" customWidth="1"/>
    <col min="12287" max="12287" width="17.7109375" style="77" customWidth="1"/>
    <col min="12288" max="12289" width="19" style="77" customWidth="1"/>
    <col min="12290" max="12290" width="13.85546875" style="77" customWidth="1"/>
    <col min="12291" max="12291" width="22" style="77" customWidth="1"/>
    <col min="12292" max="12292" width="24.42578125" style="77" customWidth="1"/>
    <col min="12293" max="12293" width="28.28515625" style="77" customWidth="1"/>
    <col min="12294" max="12536" width="9.140625" style="77"/>
    <col min="12537" max="12537" width="6.5703125" style="77" customWidth="1"/>
    <col min="12538" max="12538" width="12.85546875" style="77" customWidth="1"/>
    <col min="12539" max="12539" width="13.7109375" style="77" customWidth="1"/>
    <col min="12540" max="12540" width="25.7109375" style="77" customWidth="1"/>
    <col min="12541" max="12541" width="35.140625" style="77" customWidth="1"/>
    <col min="12542" max="12542" width="13.5703125" style="77" customWidth="1"/>
    <col min="12543" max="12543" width="17.7109375" style="77" customWidth="1"/>
    <col min="12544" max="12545" width="19" style="77" customWidth="1"/>
    <col min="12546" max="12546" width="13.85546875" style="77" customWidth="1"/>
    <col min="12547" max="12547" width="22" style="77" customWidth="1"/>
    <col min="12548" max="12548" width="24.42578125" style="77" customWidth="1"/>
    <col min="12549" max="12549" width="28.28515625" style="77" customWidth="1"/>
    <col min="12550" max="12792" width="9.140625" style="77"/>
    <col min="12793" max="12793" width="6.5703125" style="77" customWidth="1"/>
    <col min="12794" max="12794" width="12.85546875" style="77" customWidth="1"/>
    <col min="12795" max="12795" width="13.7109375" style="77" customWidth="1"/>
    <col min="12796" max="12796" width="25.7109375" style="77" customWidth="1"/>
    <col min="12797" max="12797" width="35.140625" style="77" customWidth="1"/>
    <col min="12798" max="12798" width="13.5703125" style="77" customWidth="1"/>
    <col min="12799" max="12799" width="17.7109375" style="77" customWidth="1"/>
    <col min="12800" max="12801" width="19" style="77" customWidth="1"/>
    <col min="12802" max="12802" width="13.85546875" style="77" customWidth="1"/>
    <col min="12803" max="12803" width="22" style="77" customWidth="1"/>
    <col min="12804" max="12804" width="24.42578125" style="77" customWidth="1"/>
    <col min="12805" max="12805" width="28.28515625" style="77" customWidth="1"/>
    <col min="12806" max="13048" width="9.140625" style="77"/>
    <col min="13049" max="13049" width="6.5703125" style="77" customWidth="1"/>
    <col min="13050" max="13050" width="12.85546875" style="77" customWidth="1"/>
    <col min="13051" max="13051" width="13.7109375" style="77" customWidth="1"/>
    <col min="13052" max="13052" width="25.7109375" style="77" customWidth="1"/>
    <col min="13053" max="13053" width="35.140625" style="77" customWidth="1"/>
    <col min="13054" max="13054" width="13.5703125" style="77" customWidth="1"/>
    <col min="13055" max="13055" width="17.7109375" style="77" customWidth="1"/>
    <col min="13056" max="13057" width="19" style="77" customWidth="1"/>
    <col min="13058" max="13058" width="13.85546875" style="77" customWidth="1"/>
    <col min="13059" max="13059" width="22" style="77" customWidth="1"/>
    <col min="13060" max="13060" width="24.42578125" style="77" customWidth="1"/>
    <col min="13061" max="13061" width="28.28515625" style="77" customWidth="1"/>
    <col min="13062" max="13304" width="9.140625" style="77"/>
    <col min="13305" max="13305" width="6.5703125" style="77" customWidth="1"/>
    <col min="13306" max="13306" width="12.85546875" style="77" customWidth="1"/>
    <col min="13307" max="13307" width="13.7109375" style="77" customWidth="1"/>
    <col min="13308" max="13308" width="25.7109375" style="77" customWidth="1"/>
    <col min="13309" max="13309" width="35.140625" style="77" customWidth="1"/>
    <col min="13310" max="13310" width="13.5703125" style="77" customWidth="1"/>
    <col min="13311" max="13311" width="17.7109375" style="77" customWidth="1"/>
    <col min="13312" max="13313" width="19" style="77" customWidth="1"/>
    <col min="13314" max="13314" width="13.85546875" style="77" customWidth="1"/>
    <col min="13315" max="13315" width="22" style="77" customWidth="1"/>
    <col min="13316" max="13316" width="24.42578125" style="77" customWidth="1"/>
    <col min="13317" max="13317" width="28.28515625" style="77" customWidth="1"/>
    <col min="13318" max="13560" width="9.140625" style="77"/>
    <col min="13561" max="13561" width="6.5703125" style="77" customWidth="1"/>
    <col min="13562" max="13562" width="12.85546875" style="77" customWidth="1"/>
    <col min="13563" max="13563" width="13.7109375" style="77" customWidth="1"/>
    <col min="13564" max="13564" width="25.7109375" style="77" customWidth="1"/>
    <col min="13565" max="13565" width="35.140625" style="77" customWidth="1"/>
    <col min="13566" max="13566" width="13.5703125" style="77" customWidth="1"/>
    <col min="13567" max="13567" width="17.7109375" style="77" customWidth="1"/>
    <col min="13568" max="13569" width="19" style="77" customWidth="1"/>
    <col min="13570" max="13570" width="13.85546875" style="77" customWidth="1"/>
    <col min="13571" max="13571" width="22" style="77" customWidth="1"/>
    <col min="13572" max="13572" width="24.42578125" style="77" customWidth="1"/>
    <col min="13573" max="13573" width="28.28515625" style="77" customWidth="1"/>
    <col min="13574" max="13816" width="9.140625" style="77"/>
    <col min="13817" max="13817" width="6.5703125" style="77" customWidth="1"/>
    <col min="13818" max="13818" width="12.85546875" style="77" customWidth="1"/>
    <col min="13819" max="13819" width="13.7109375" style="77" customWidth="1"/>
    <col min="13820" max="13820" width="25.7109375" style="77" customWidth="1"/>
    <col min="13821" max="13821" width="35.140625" style="77" customWidth="1"/>
    <col min="13822" max="13822" width="13.5703125" style="77" customWidth="1"/>
    <col min="13823" max="13823" width="17.7109375" style="77" customWidth="1"/>
    <col min="13824" max="13825" width="19" style="77" customWidth="1"/>
    <col min="13826" max="13826" width="13.85546875" style="77" customWidth="1"/>
    <col min="13827" max="13827" width="22" style="77" customWidth="1"/>
    <col min="13828" max="13828" width="24.42578125" style="77" customWidth="1"/>
    <col min="13829" max="13829" width="28.28515625" style="77" customWidth="1"/>
    <col min="13830" max="14072" width="9.140625" style="77"/>
    <col min="14073" max="14073" width="6.5703125" style="77" customWidth="1"/>
    <col min="14074" max="14074" width="12.85546875" style="77" customWidth="1"/>
    <col min="14075" max="14075" width="13.7109375" style="77" customWidth="1"/>
    <col min="14076" max="14076" width="25.7109375" style="77" customWidth="1"/>
    <col min="14077" max="14077" width="35.140625" style="77" customWidth="1"/>
    <col min="14078" max="14078" width="13.5703125" style="77" customWidth="1"/>
    <col min="14079" max="14079" width="17.7109375" style="77" customWidth="1"/>
    <col min="14080" max="14081" width="19" style="77" customWidth="1"/>
    <col min="14082" max="14082" width="13.85546875" style="77" customWidth="1"/>
    <col min="14083" max="14083" width="22" style="77" customWidth="1"/>
    <col min="14084" max="14084" width="24.42578125" style="77" customWidth="1"/>
    <col min="14085" max="14085" width="28.28515625" style="77" customWidth="1"/>
    <col min="14086" max="14328" width="9.140625" style="77"/>
    <col min="14329" max="14329" width="6.5703125" style="77" customWidth="1"/>
    <col min="14330" max="14330" width="12.85546875" style="77" customWidth="1"/>
    <col min="14331" max="14331" width="13.7109375" style="77" customWidth="1"/>
    <col min="14332" max="14332" width="25.7109375" style="77" customWidth="1"/>
    <col min="14333" max="14333" width="35.140625" style="77" customWidth="1"/>
    <col min="14334" max="14334" width="13.5703125" style="77" customWidth="1"/>
    <col min="14335" max="14335" width="17.7109375" style="77" customWidth="1"/>
    <col min="14336" max="14337" width="19" style="77" customWidth="1"/>
    <col min="14338" max="14338" width="13.85546875" style="77" customWidth="1"/>
    <col min="14339" max="14339" width="22" style="77" customWidth="1"/>
    <col min="14340" max="14340" width="24.42578125" style="77" customWidth="1"/>
    <col min="14341" max="14341" width="28.28515625" style="77" customWidth="1"/>
    <col min="14342" max="14584" width="9.140625" style="77"/>
    <col min="14585" max="14585" width="6.5703125" style="77" customWidth="1"/>
    <col min="14586" max="14586" width="12.85546875" style="77" customWidth="1"/>
    <col min="14587" max="14587" width="13.7109375" style="77" customWidth="1"/>
    <col min="14588" max="14588" width="25.7109375" style="77" customWidth="1"/>
    <col min="14589" max="14589" width="35.140625" style="77" customWidth="1"/>
    <col min="14590" max="14590" width="13.5703125" style="77" customWidth="1"/>
    <col min="14591" max="14591" width="17.7109375" style="77" customWidth="1"/>
    <col min="14592" max="14593" width="19" style="77" customWidth="1"/>
    <col min="14594" max="14594" width="13.85546875" style="77" customWidth="1"/>
    <col min="14595" max="14595" width="22" style="77" customWidth="1"/>
    <col min="14596" max="14596" width="24.42578125" style="77" customWidth="1"/>
    <col min="14597" max="14597" width="28.28515625" style="77" customWidth="1"/>
    <col min="14598" max="14840" width="9.140625" style="77"/>
    <col min="14841" max="14841" width="6.5703125" style="77" customWidth="1"/>
    <col min="14842" max="14842" width="12.85546875" style="77" customWidth="1"/>
    <col min="14843" max="14843" width="13.7109375" style="77" customWidth="1"/>
    <col min="14844" max="14844" width="25.7109375" style="77" customWidth="1"/>
    <col min="14845" max="14845" width="35.140625" style="77" customWidth="1"/>
    <col min="14846" max="14846" width="13.5703125" style="77" customWidth="1"/>
    <col min="14847" max="14847" width="17.7109375" style="77" customWidth="1"/>
    <col min="14848" max="14849" width="19" style="77" customWidth="1"/>
    <col min="14850" max="14850" width="13.85546875" style="77" customWidth="1"/>
    <col min="14851" max="14851" width="22" style="77" customWidth="1"/>
    <col min="14852" max="14852" width="24.42578125" style="77" customWidth="1"/>
    <col min="14853" max="14853" width="28.28515625" style="77" customWidth="1"/>
    <col min="14854" max="15096" width="9.140625" style="77"/>
    <col min="15097" max="15097" width="6.5703125" style="77" customWidth="1"/>
    <col min="15098" max="15098" width="12.85546875" style="77" customWidth="1"/>
    <col min="15099" max="15099" width="13.7109375" style="77" customWidth="1"/>
    <col min="15100" max="15100" width="25.7109375" style="77" customWidth="1"/>
    <col min="15101" max="15101" width="35.140625" style="77" customWidth="1"/>
    <col min="15102" max="15102" width="13.5703125" style="77" customWidth="1"/>
    <col min="15103" max="15103" width="17.7109375" style="77" customWidth="1"/>
    <col min="15104" max="15105" width="19" style="77" customWidth="1"/>
    <col min="15106" max="15106" width="13.85546875" style="77" customWidth="1"/>
    <col min="15107" max="15107" width="22" style="77" customWidth="1"/>
    <col min="15108" max="15108" width="24.42578125" style="77" customWidth="1"/>
    <col min="15109" max="15109" width="28.28515625" style="77" customWidth="1"/>
    <col min="15110" max="15352" width="9.140625" style="77"/>
    <col min="15353" max="15353" width="6.5703125" style="77" customWidth="1"/>
    <col min="15354" max="15354" width="12.85546875" style="77" customWidth="1"/>
    <col min="15355" max="15355" width="13.7109375" style="77" customWidth="1"/>
    <col min="15356" max="15356" width="25.7109375" style="77" customWidth="1"/>
    <col min="15357" max="15357" width="35.140625" style="77" customWidth="1"/>
    <col min="15358" max="15358" width="13.5703125" style="77" customWidth="1"/>
    <col min="15359" max="15359" width="17.7109375" style="77" customWidth="1"/>
    <col min="15360" max="15361" width="19" style="77" customWidth="1"/>
    <col min="15362" max="15362" width="13.85546875" style="77" customWidth="1"/>
    <col min="15363" max="15363" width="22" style="77" customWidth="1"/>
    <col min="15364" max="15364" width="24.42578125" style="77" customWidth="1"/>
    <col min="15365" max="15365" width="28.28515625" style="77" customWidth="1"/>
    <col min="15366" max="15608" width="9.140625" style="77"/>
    <col min="15609" max="15609" width="6.5703125" style="77" customWidth="1"/>
    <col min="15610" max="15610" width="12.85546875" style="77" customWidth="1"/>
    <col min="15611" max="15611" width="13.7109375" style="77" customWidth="1"/>
    <col min="15612" max="15612" width="25.7109375" style="77" customWidth="1"/>
    <col min="15613" max="15613" width="35.140625" style="77" customWidth="1"/>
    <col min="15614" max="15614" width="13.5703125" style="77" customWidth="1"/>
    <col min="15615" max="15615" width="17.7109375" style="77" customWidth="1"/>
    <col min="15616" max="15617" width="19" style="77" customWidth="1"/>
    <col min="15618" max="15618" width="13.85546875" style="77" customWidth="1"/>
    <col min="15619" max="15619" width="22" style="77" customWidth="1"/>
    <col min="15620" max="15620" width="24.42578125" style="77" customWidth="1"/>
    <col min="15621" max="15621" width="28.28515625" style="77" customWidth="1"/>
    <col min="15622" max="15864" width="9.140625" style="77"/>
    <col min="15865" max="15865" width="6.5703125" style="77" customWidth="1"/>
    <col min="15866" max="15866" width="12.85546875" style="77" customWidth="1"/>
    <col min="15867" max="15867" width="13.7109375" style="77" customWidth="1"/>
    <col min="15868" max="15868" width="25.7109375" style="77" customWidth="1"/>
    <col min="15869" max="15869" width="35.140625" style="77" customWidth="1"/>
    <col min="15870" max="15870" width="13.5703125" style="77" customWidth="1"/>
    <col min="15871" max="15871" width="17.7109375" style="77" customWidth="1"/>
    <col min="15872" max="15873" width="19" style="77" customWidth="1"/>
    <col min="15874" max="15874" width="13.85546875" style="77" customWidth="1"/>
    <col min="15875" max="15875" width="22" style="77" customWidth="1"/>
    <col min="15876" max="15876" width="24.42578125" style="77" customWidth="1"/>
    <col min="15877" max="15877" width="28.28515625" style="77" customWidth="1"/>
    <col min="15878" max="16120" width="9.140625" style="77"/>
    <col min="16121" max="16121" width="6.5703125" style="77" customWidth="1"/>
    <col min="16122" max="16122" width="12.85546875" style="77" customWidth="1"/>
    <col min="16123" max="16123" width="13.7109375" style="77" customWidth="1"/>
    <col min="16124" max="16124" width="25.7109375" style="77" customWidth="1"/>
    <col min="16125" max="16125" width="35.140625" style="77" customWidth="1"/>
    <col min="16126" max="16126" width="13.5703125" style="77" customWidth="1"/>
    <col min="16127" max="16127" width="17.7109375" style="77" customWidth="1"/>
    <col min="16128" max="16129" width="19" style="77" customWidth="1"/>
    <col min="16130" max="16130" width="13.85546875" style="77" customWidth="1"/>
    <col min="16131" max="16131" width="22" style="77" customWidth="1"/>
    <col min="16132" max="16132" width="24.42578125" style="77" customWidth="1"/>
    <col min="16133" max="16133" width="28.28515625" style="77" customWidth="1"/>
    <col min="16134" max="16384" width="9.140625" style="77"/>
  </cols>
  <sheetData>
    <row r="1" spans="1:24">
      <c r="A1" s="141"/>
      <c r="B1" s="141"/>
      <c r="C1" s="141"/>
      <c r="D1" s="141"/>
    </row>
    <row r="2" spans="1:24">
      <c r="A2" s="177" t="s">
        <v>13</v>
      </c>
      <c r="B2" s="177"/>
      <c r="C2" s="177"/>
      <c r="D2" s="177"/>
    </row>
    <row r="3" spans="1:24" ht="22.5" customHeight="1">
      <c r="A3" s="177" t="s">
        <v>14</v>
      </c>
      <c r="B3" s="177"/>
      <c r="C3" s="177"/>
      <c r="D3" s="177"/>
    </row>
    <row r="4" spans="1:24" ht="21.75" customHeight="1">
      <c r="A4" s="177" t="s">
        <v>22</v>
      </c>
      <c r="B4" s="177"/>
      <c r="C4" s="177"/>
      <c r="D4" s="177"/>
    </row>
    <row r="5" spans="1:24" ht="24" customHeight="1" thickBot="1">
      <c r="A5" s="138"/>
      <c r="B5" s="76"/>
      <c r="C5" s="137"/>
      <c r="D5" s="76" t="s">
        <v>130</v>
      </c>
      <c r="E5" s="78"/>
    </row>
    <row r="6" spans="1:24" s="80" customFormat="1" ht="82.5">
      <c r="A6" s="139" t="s">
        <v>23</v>
      </c>
      <c r="B6" s="63" t="s">
        <v>24</v>
      </c>
      <c r="C6" s="64" t="s">
        <v>25</v>
      </c>
      <c r="D6" s="64" t="s">
        <v>15</v>
      </c>
      <c r="E6" s="64" t="s">
        <v>26</v>
      </c>
      <c r="F6" s="65" t="s">
        <v>28</v>
      </c>
    </row>
    <row r="7" spans="1:24" s="144" customFormat="1" ht="34.5" customHeight="1">
      <c r="A7" s="155">
        <v>1</v>
      </c>
      <c r="B7" s="146">
        <v>43405</v>
      </c>
      <c r="C7" s="86">
        <v>1543</v>
      </c>
      <c r="D7" s="115" t="s">
        <v>47</v>
      </c>
      <c r="E7" s="147" t="s">
        <v>131</v>
      </c>
      <c r="F7" s="148">
        <v>250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s="144" customFormat="1" ht="30.75" customHeight="1">
      <c r="A8" s="155">
        <f>1+A7</f>
        <v>2</v>
      </c>
      <c r="B8" s="146">
        <v>43405</v>
      </c>
      <c r="C8" s="86">
        <v>1549</v>
      </c>
      <c r="D8" s="115" t="s">
        <v>47</v>
      </c>
      <c r="E8" s="147" t="s">
        <v>132</v>
      </c>
      <c r="F8" s="148">
        <v>540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1:24" s="144" customFormat="1" ht="33.75" customHeight="1">
      <c r="A9" s="155">
        <f t="shared" ref="A9:A72" si="0">1+A8</f>
        <v>3</v>
      </c>
      <c r="B9" s="146">
        <v>43405</v>
      </c>
      <c r="C9" s="86">
        <v>3217</v>
      </c>
      <c r="D9" s="115" t="s">
        <v>133</v>
      </c>
      <c r="E9" s="156" t="s">
        <v>134</v>
      </c>
      <c r="F9" s="148">
        <v>3802.09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s="144" customFormat="1" ht="45" customHeight="1">
      <c r="A10" s="155">
        <f t="shared" si="0"/>
        <v>4</v>
      </c>
      <c r="B10" s="146">
        <v>43409</v>
      </c>
      <c r="C10" s="86">
        <v>1565</v>
      </c>
      <c r="D10" s="115" t="s">
        <v>120</v>
      </c>
      <c r="E10" s="156" t="s">
        <v>135</v>
      </c>
      <c r="F10" s="148">
        <v>-670.64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s="144" customFormat="1" ht="42" customHeight="1">
      <c r="A11" s="155">
        <f t="shared" si="0"/>
        <v>5</v>
      </c>
      <c r="B11" s="146">
        <v>43409</v>
      </c>
      <c r="C11" s="86">
        <v>1566</v>
      </c>
      <c r="D11" s="115" t="s">
        <v>120</v>
      </c>
      <c r="E11" s="156" t="s">
        <v>135</v>
      </c>
      <c r="F11" s="148">
        <v>-427.5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s="144" customFormat="1" ht="33" customHeight="1">
      <c r="A12" s="155">
        <f t="shared" si="0"/>
        <v>6</v>
      </c>
      <c r="B12" s="146">
        <v>43409</v>
      </c>
      <c r="C12" s="86">
        <v>1567</v>
      </c>
      <c r="D12" s="115" t="s">
        <v>120</v>
      </c>
      <c r="E12" s="156" t="s">
        <v>135</v>
      </c>
      <c r="F12" s="148">
        <v>-427.5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s="144" customFormat="1" ht="36.75" customHeight="1">
      <c r="A13" s="155">
        <f t="shared" si="0"/>
        <v>7</v>
      </c>
      <c r="B13" s="146">
        <v>43409</v>
      </c>
      <c r="C13" s="86">
        <v>1564</v>
      </c>
      <c r="D13" s="115" t="s">
        <v>47</v>
      </c>
      <c r="E13" s="156" t="s">
        <v>136</v>
      </c>
      <c r="F13" s="148">
        <v>500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s="144" customFormat="1" ht="38.25" customHeight="1">
      <c r="A14" s="155">
        <f t="shared" si="0"/>
        <v>8</v>
      </c>
      <c r="B14" s="146">
        <v>43409</v>
      </c>
      <c r="C14" s="86">
        <v>3221</v>
      </c>
      <c r="D14" s="115" t="s">
        <v>137</v>
      </c>
      <c r="E14" s="156" t="s">
        <v>138</v>
      </c>
      <c r="F14" s="148">
        <v>1549.04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4" s="144" customFormat="1" ht="42" customHeight="1">
      <c r="A15" s="155">
        <f t="shared" si="0"/>
        <v>9</v>
      </c>
      <c r="B15" s="146">
        <v>43409</v>
      </c>
      <c r="C15" s="86">
        <v>3222</v>
      </c>
      <c r="D15" s="115" t="s">
        <v>51</v>
      </c>
      <c r="E15" s="156" t="s">
        <v>139</v>
      </c>
      <c r="F15" s="148">
        <v>2952.46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144" customFormat="1" ht="48.75" customHeight="1">
      <c r="A16" s="155">
        <f t="shared" si="0"/>
        <v>10</v>
      </c>
      <c r="B16" s="146">
        <v>43409</v>
      </c>
      <c r="C16" s="86">
        <v>3226</v>
      </c>
      <c r="D16" s="115" t="s">
        <v>140</v>
      </c>
      <c r="E16" s="156" t="s">
        <v>141</v>
      </c>
      <c r="F16" s="148">
        <v>5000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144" customFormat="1" ht="41.25" customHeight="1">
      <c r="A17" s="155">
        <f t="shared" si="0"/>
        <v>11</v>
      </c>
      <c r="B17" s="146">
        <v>43410</v>
      </c>
      <c r="C17" s="86">
        <v>1569</v>
      </c>
      <c r="D17" s="115" t="s">
        <v>47</v>
      </c>
      <c r="E17" s="156" t="s">
        <v>142</v>
      </c>
      <c r="F17" s="148">
        <v>20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spans="1:24" s="144" customFormat="1" ht="30.75" customHeight="1">
      <c r="A18" s="155">
        <f t="shared" si="0"/>
        <v>12</v>
      </c>
      <c r="B18" s="146">
        <v>43410</v>
      </c>
      <c r="C18" s="86">
        <v>1570</v>
      </c>
      <c r="D18" s="115" t="s">
        <v>47</v>
      </c>
      <c r="E18" s="156" t="s">
        <v>143</v>
      </c>
      <c r="F18" s="148">
        <v>688.02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s="144" customFormat="1" ht="47.25" customHeight="1">
      <c r="A19" s="155">
        <f t="shared" si="0"/>
        <v>13</v>
      </c>
      <c r="B19" s="146">
        <v>43410</v>
      </c>
      <c r="C19" s="86">
        <v>4127</v>
      </c>
      <c r="D19" s="115" t="s">
        <v>120</v>
      </c>
      <c r="E19" s="156" t="s">
        <v>144</v>
      </c>
      <c r="F19" s="148">
        <v>-3181.4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spans="1:24" s="144" customFormat="1" ht="48" customHeight="1">
      <c r="A20" s="155">
        <f t="shared" si="0"/>
        <v>14</v>
      </c>
      <c r="B20" s="146">
        <v>43410</v>
      </c>
      <c r="C20" s="86">
        <v>4128</v>
      </c>
      <c r="D20" s="115" t="s">
        <v>120</v>
      </c>
      <c r="E20" s="156" t="s">
        <v>145</v>
      </c>
      <c r="F20" s="148">
        <v>-319.55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</row>
    <row r="21" spans="1:24" s="144" customFormat="1" ht="50.25" customHeight="1">
      <c r="A21" s="155">
        <f t="shared" si="0"/>
        <v>15</v>
      </c>
      <c r="B21" s="146">
        <v>43410</v>
      </c>
      <c r="C21" s="86">
        <v>4129</v>
      </c>
      <c r="D21" s="115" t="s">
        <v>120</v>
      </c>
      <c r="E21" s="156" t="s">
        <v>145</v>
      </c>
      <c r="F21" s="148">
        <v>-1254.8399999999999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</row>
    <row r="22" spans="1:24" s="144" customFormat="1" ht="51.75" customHeight="1">
      <c r="A22" s="155">
        <f t="shared" si="0"/>
        <v>16</v>
      </c>
      <c r="B22" s="146">
        <v>43410</v>
      </c>
      <c r="C22" s="86">
        <v>4130</v>
      </c>
      <c r="D22" s="115" t="s">
        <v>120</v>
      </c>
      <c r="E22" s="156" t="s">
        <v>146</v>
      </c>
      <c r="F22" s="148">
        <v>-3.08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</row>
    <row r="23" spans="1:24" s="144" customFormat="1" ht="39.75" customHeight="1">
      <c r="A23" s="155">
        <f t="shared" si="0"/>
        <v>17</v>
      </c>
      <c r="B23" s="146">
        <v>43410</v>
      </c>
      <c r="C23" s="86">
        <v>3227</v>
      </c>
      <c r="D23" s="115" t="s">
        <v>51</v>
      </c>
      <c r="E23" s="156" t="s">
        <v>147</v>
      </c>
      <c r="F23" s="148">
        <v>6673.52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</row>
    <row r="24" spans="1:24" s="144" customFormat="1" ht="45.75" customHeight="1">
      <c r="A24" s="155">
        <f t="shared" si="0"/>
        <v>18</v>
      </c>
      <c r="B24" s="146">
        <v>43410</v>
      </c>
      <c r="C24" s="86">
        <v>3228</v>
      </c>
      <c r="D24" s="115" t="s">
        <v>51</v>
      </c>
      <c r="E24" s="156" t="s">
        <v>148</v>
      </c>
      <c r="F24" s="148">
        <v>3958.22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</row>
    <row r="25" spans="1:24" s="144" customFormat="1" ht="53.25" customHeight="1">
      <c r="A25" s="155">
        <f t="shared" si="0"/>
        <v>19</v>
      </c>
      <c r="B25" s="146">
        <v>43410</v>
      </c>
      <c r="C25" s="86">
        <v>3229</v>
      </c>
      <c r="D25" s="115" t="s">
        <v>47</v>
      </c>
      <c r="E25" s="156" t="s">
        <v>149</v>
      </c>
      <c r="F25" s="148">
        <v>7.65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</row>
    <row r="26" spans="1:24" s="144" customFormat="1" ht="36.75" customHeight="1">
      <c r="A26" s="155">
        <f t="shared" si="0"/>
        <v>20</v>
      </c>
      <c r="B26" s="146">
        <v>43411</v>
      </c>
      <c r="C26" s="86">
        <v>3232</v>
      </c>
      <c r="D26" s="115" t="s">
        <v>150</v>
      </c>
      <c r="E26" s="156" t="s">
        <v>151</v>
      </c>
      <c r="F26" s="148">
        <v>2096.6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1:24" s="144" customFormat="1" ht="25.5" customHeight="1">
      <c r="A27" s="155">
        <f t="shared" si="0"/>
        <v>21</v>
      </c>
      <c r="B27" s="146">
        <v>43411</v>
      </c>
      <c r="C27" s="86">
        <v>3234</v>
      </c>
      <c r="D27" s="115" t="s">
        <v>54</v>
      </c>
      <c r="E27" s="156" t="s">
        <v>152</v>
      </c>
      <c r="F27" s="148">
        <v>2320.5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1:24" s="144" customFormat="1" ht="27.75" customHeight="1">
      <c r="A28" s="155">
        <f t="shared" si="0"/>
        <v>22</v>
      </c>
      <c r="B28" s="146">
        <v>43411</v>
      </c>
      <c r="C28" s="86">
        <v>3235</v>
      </c>
      <c r="D28" s="115" t="s">
        <v>48</v>
      </c>
      <c r="E28" s="156" t="s">
        <v>153</v>
      </c>
      <c r="F28" s="148">
        <v>324.04000000000002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24" s="144" customFormat="1" ht="32.25" customHeight="1">
      <c r="A29" s="155">
        <f t="shared" si="0"/>
        <v>23</v>
      </c>
      <c r="B29" s="146">
        <v>43411</v>
      </c>
      <c r="C29" s="86">
        <v>3236</v>
      </c>
      <c r="D29" s="115" t="s">
        <v>124</v>
      </c>
      <c r="E29" s="156" t="s">
        <v>154</v>
      </c>
      <c r="F29" s="148">
        <v>13742.82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1:24" s="144" customFormat="1" ht="38.25" customHeight="1">
      <c r="A30" s="155">
        <f t="shared" si="0"/>
        <v>24</v>
      </c>
      <c r="B30" s="146">
        <v>43411</v>
      </c>
      <c r="C30" s="86">
        <v>3237</v>
      </c>
      <c r="D30" s="115" t="s">
        <v>124</v>
      </c>
      <c r="E30" s="156" t="s">
        <v>155</v>
      </c>
      <c r="F30" s="148">
        <v>2080.7199999999998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spans="1:24" s="144" customFormat="1" ht="32.25" customHeight="1">
      <c r="A31" s="155">
        <f t="shared" si="0"/>
        <v>25</v>
      </c>
      <c r="B31" s="146">
        <v>43411</v>
      </c>
      <c r="C31" s="86">
        <v>3238</v>
      </c>
      <c r="D31" s="115" t="s">
        <v>49</v>
      </c>
      <c r="E31" s="156" t="s">
        <v>156</v>
      </c>
      <c r="F31" s="148">
        <v>2431.11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1:24" s="144" customFormat="1" ht="47.25" customHeight="1">
      <c r="A32" s="155">
        <f t="shared" si="0"/>
        <v>26</v>
      </c>
      <c r="B32" s="146">
        <v>43411</v>
      </c>
      <c r="C32" s="86">
        <v>3239</v>
      </c>
      <c r="D32" s="115" t="s">
        <v>49</v>
      </c>
      <c r="E32" s="156" t="s">
        <v>157</v>
      </c>
      <c r="F32" s="148">
        <v>39.81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</row>
    <row r="33" spans="1:24" s="144" customFormat="1" ht="31.5" customHeight="1">
      <c r="A33" s="155">
        <f t="shared" si="0"/>
        <v>27</v>
      </c>
      <c r="B33" s="146">
        <v>43411</v>
      </c>
      <c r="C33" s="86">
        <v>3240</v>
      </c>
      <c r="D33" s="115" t="s">
        <v>158</v>
      </c>
      <c r="E33" s="156" t="s">
        <v>159</v>
      </c>
      <c r="F33" s="148">
        <v>182.07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</row>
    <row r="34" spans="1:24" s="144" customFormat="1" ht="45" customHeight="1">
      <c r="A34" s="155">
        <f t="shared" si="0"/>
        <v>28</v>
      </c>
      <c r="B34" s="146">
        <v>43411</v>
      </c>
      <c r="C34" s="86">
        <v>3241</v>
      </c>
      <c r="D34" s="115" t="s">
        <v>160</v>
      </c>
      <c r="E34" s="156" t="s">
        <v>161</v>
      </c>
      <c r="F34" s="148">
        <v>349.16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</row>
    <row r="35" spans="1:24" s="144" customFormat="1" ht="44.25" customHeight="1">
      <c r="A35" s="155">
        <f t="shared" si="0"/>
        <v>29</v>
      </c>
      <c r="B35" s="146">
        <v>43411</v>
      </c>
      <c r="C35" s="86">
        <v>3242</v>
      </c>
      <c r="D35" s="115" t="s">
        <v>160</v>
      </c>
      <c r="E35" s="156" t="s">
        <v>162</v>
      </c>
      <c r="F35" s="148">
        <v>40.380000000000003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1:24" s="144" customFormat="1" ht="66" customHeight="1">
      <c r="A36" s="155">
        <f t="shared" si="0"/>
        <v>30</v>
      </c>
      <c r="B36" s="146">
        <v>43411</v>
      </c>
      <c r="C36" s="86">
        <v>3243</v>
      </c>
      <c r="D36" s="115" t="s">
        <v>160</v>
      </c>
      <c r="E36" s="156" t="s">
        <v>163</v>
      </c>
      <c r="F36" s="148">
        <v>6.74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spans="1:24" s="144" customFormat="1" ht="51" customHeight="1">
      <c r="A37" s="155">
        <f t="shared" si="0"/>
        <v>31</v>
      </c>
      <c r="B37" s="146">
        <v>43411</v>
      </c>
      <c r="C37" s="86">
        <v>3329</v>
      </c>
      <c r="D37" s="115" t="s">
        <v>140</v>
      </c>
      <c r="E37" s="156" t="s">
        <v>164</v>
      </c>
      <c r="F37" s="148">
        <v>12449.3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</row>
    <row r="38" spans="1:24" s="144" customFormat="1" ht="60" customHeight="1">
      <c r="A38" s="155">
        <f t="shared" si="0"/>
        <v>32</v>
      </c>
      <c r="B38" s="146">
        <v>43411</v>
      </c>
      <c r="C38" s="86">
        <v>3330</v>
      </c>
      <c r="D38" s="115" t="s">
        <v>140</v>
      </c>
      <c r="E38" s="156" t="s">
        <v>165</v>
      </c>
      <c r="F38" s="148">
        <v>308</v>
      </c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s="144" customFormat="1" ht="42" customHeight="1">
      <c r="A39" s="155">
        <f t="shared" si="0"/>
        <v>33</v>
      </c>
      <c r="B39" s="146">
        <v>43411</v>
      </c>
      <c r="C39" s="86">
        <v>3331</v>
      </c>
      <c r="D39" s="115" t="s">
        <v>166</v>
      </c>
      <c r="E39" s="156" t="s">
        <v>167</v>
      </c>
      <c r="F39" s="148">
        <v>3135.42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s="144" customFormat="1" ht="36.75" customHeight="1">
      <c r="A40" s="155">
        <f t="shared" si="0"/>
        <v>34</v>
      </c>
      <c r="B40" s="146">
        <v>43412</v>
      </c>
      <c r="C40" s="86">
        <v>3250</v>
      </c>
      <c r="D40" s="115" t="s">
        <v>120</v>
      </c>
      <c r="E40" s="156" t="s">
        <v>168</v>
      </c>
      <c r="F40" s="148">
        <v>-83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  <row r="41" spans="1:24" s="144" customFormat="1" ht="45.75" customHeight="1">
      <c r="A41" s="155">
        <f t="shared" si="0"/>
        <v>35</v>
      </c>
      <c r="B41" s="146">
        <v>43412</v>
      </c>
      <c r="C41" s="86">
        <v>3233</v>
      </c>
      <c r="D41" s="115" t="s">
        <v>169</v>
      </c>
      <c r="E41" s="156" t="s">
        <v>170</v>
      </c>
      <c r="F41" s="148">
        <v>1955.31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1:24" s="144" customFormat="1" ht="42.75" customHeight="1">
      <c r="A42" s="155">
        <f t="shared" si="0"/>
        <v>36</v>
      </c>
      <c r="B42" s="146">
        <v>43412</v>
      </c>
      <c r="C42" s="86">
        <v>3334</v>
      </c>
      <c r="D42" s="115" t="s">
        <v>47</v>
      </c>
      <c r="E42" s="156" t="s">
        <v>316</v>
      </c>
      <c r="F42" s="148">
        <f>1105</f>
        <v>1105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4" s="144" customFormat="1" ht="41.25" customHeight="1">
      <c r="A43" s="155">
        <f t="shared" si="0"/>
        <v>37</v>
      </c>
      <c r="B43" s="146">
        <v>43412</v>
      </c>
      <c r="C43" s="86">
        <v>3335</v>
      </c>
      <c r="D43" s="115" t="s">
        <v>47</v>
      </c>
      <c r="E43" s="156" t="s">
        <v>317</v>
      </c>
      <c r="F43" s="148">
        <f>1000</f>
        <v>1000</v>
      </c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4" s="144" customFormat="1" ht="51.75" customHeight="1">
      <c r="A44" s="155">
        <f t="shared" si="0"/>
        <v>38</v>
      </c>
      <c r="B44" s="146">
        <v>43412</v>
      </c>
      <c r="C44" s="86">
        <v>3339</v>
      </c>
      <c r="D44" s="115" t="s">
        <v>47</v>
      </c>
      <c r="E44" s="156" t="s">
        <v>171</v>
      </c>
      <c r="F44" s="148">
        <v>3300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4" s="144" customFormat="1" ht="81" customHeight="1">
      <c r="A45" s="155">
        <f t="shared" si="0"/>
        <v>39</v>
      </c>
      <c r="B45" s="146">
        <v>43412</v>
      </c>
      <c r="C45" s="86">
        <v>3340</v>
      </c>
      <c r="D45" s="115" t="s">
        <v>47</v>
      </c>
      <c r="E45" s="156" t="s">
        <v>172</v>
      </c>
      <c r="F45" s="148">
        <v>2938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s="144" customFormat="1" ht="77.25" customHeight="1">
      <c r="A46" s="155">
        <f t="shared" si="0"/>
        <v>40</v>
      </c>
      <c r="B46" s="146">
        <v>43412</v>
      </c>
      <c r="C46" s="86">
        <v>3341</v>
      </c>
      <c r="D46" s="115" t="s">
        <v>47</v>
      </c>
      <c r="E46" s="156" t="s">
        <v>172</v>
      </c>
      <c r="F46" s="148">
        <v>2098.2600000000002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4" s="144" customFormat="1" ht="30.75" customHeight="1">
      <c r="A47" s="155">
        <f t="shared" si="0"/>
        <v>41</v>
      </c>
      <c r="B47" s="146">
        <v>43413</v>
      </c>
      <c r="C47" s="86">
        <v>1577</v>
      </c>
      <c r="D47" s="115" t="s">
        <v>47</v>
      </c>
      <c r="E47" s="156" t="s">
        <v>173</v>
      </c>
      <c r="F47" s="148">
        <v>100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1:24" s="144" customFormat="1" ht="42" customHeight="1">
      <c r="A48" s="155">
        <f t="shared" si="0"/>
        <v>42</v>
      </c>
      <c r="B48" s="146">
        <v>43413</v>
      </c>
      <c r="C48" s="86">
        <v>1583</v>
      </c>
      <c r="D48" s="115" t="s">
        <v>47</v>
      </c>
      <c r="E48" s="156" t="s">
        <v>174</v>
      </c>
      <c r="F48" s="148">
        <v>540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1:24" s="144" customFormat="1" ht="38.25" customHeight="1">
      <c r="A49" s="155">
        <f t="shared" si="0"/>
        <v>43</v>
      </c>
      <c r="B49" s="146">
        <v>43413</v>
      </c>
      <c r="C49" s="86">
        <v>1</v>
      </c>
      <c r="D49" s="115" t="s">
        <v>120</v>
      </c>
      <c r="E49" s="156" t="s">
        <v>175</v>
      </c>
      <c r="F49" s="148">
        <v>-405.83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  <row r="50" spans="1:24" s="144" customFormat="1" ht="51.75" customHeight="1">
      <c r="A50" s="155">
        <f t="shared" si="0"/>
        <v>44</v>
      </c>
      <c r="B50" s="146">
        <v>43413</v>
      </c>
      <c r="C50" s="86">
        <v>1</v>
      </c>
      <c r="D50" s="115" t="s">
        <v>120</v>
      </c>
      <c r="E50" s="156" t="s">
        <v>308</v>
      </c>
      <c r="F50" s="148">
        <v>-86.47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1:24" s="144" customFormat="1" ht="54" customHeight="1">
      <c r="A51" s="155">
        <f t="shared" si="0"/>
        <v>45</v>
      </c>
      <c r="B51" s="146">
        <v>43413</v>
      </c>
      <c r="C51" s="86">
        <v>1</v>
      </c>
      <c r="D51" s="115" t="s">
        <v>120</v>
      </c>
      <c r="E51" s="156" t="s">
        <v>176</v>
      </c>
      <c r="F51" s="148">
        <v>-9.39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1:24" s="144" customFormat="1" ht="50.25" customHeight="1">
      <c r="A52" s="155">
        <f t="shared" si="0"/>
        <v>46</v>
      </c>
      <c r="B52" s="146">
        <v>43413</v>
      </c>
      <c r="C52" s="86">
        <v>1</v>
      </c>
      <c r="D52" s="115" t="s">
        <v>120</v>
      </c>
      <c r="E52" s="156" t="s">
        <v>177</v>
      </c>
      <c r="F52" s="148">
        <v>-53.38</v>
      </c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1:24" s="144" customFormat="1" ht="42.75" customHeight="1">
      <c r="A53" s="155">
        <f t="shared" si="0"/>
        <v>47</v>
      </c>
      <c r="B53" s="146">
        <v>43413</v>
      </c>
      <c r="C53" s="86">
        <v>1</v>
      </c>
      <c r="D53" s="115" t="s">
        <v>120</v>
      </c>
      <c r="E53" s="156" t="s">
        <v>178</v>
      </c>
      <c r="F53" s="148">
        <v>-0.54</v>
      </c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1:24" s="144" customFormat="1" ht="33.75" customHeight="1">
      <c r="A54" s="155">
        <f t="shared" si="0"/>
        <v>48</v>
      </c>
      <c r="B54" s="146">
        <v>43413</v>
      </c>
      <c r="C54" s="86">
        <v>3352</v>
      </c>
      <c r="D54" s="115" t="s">
        <v>179</v>
      </c>
      <c r="E54" s="156" t="s">
        <v>180</v>
      </c>
      <c r="F54" s="148">
        <v>118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1:24" s="144" customFormat="1" ht="39.75" customHeight="1">
      <c r="A55" s="155">
        <f t="shared" si="0"/>
        <v>49</v>
      </c>
      <c r="B55" s="146">
        <v>43413</v>
      </c>
      <c r="C55" s="86">
        <v>3353</v>
      </c>
      <c r="D55" s="115" t="s">
        <v>309</v>
      </c>
      <c r="E55" s="156" t="s">
        <v>181</v>
      </c>
      <c r="F55" s="148">
        <v>4463.4799999999996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1:24" s="144" customFormat="1" ht="38.25" customHeight="1">
      <c r="A56" s="155">
        <f t="shared" si="0"/>
        <v>50</v>
      </c>
      <c r="B56" s="146">
        <v>43413</v>
      </c>
      <c r="C56" s="86">
        <v>3354</v>
      </c>
      <c r="D56" s="115" t="s">
        <v>309</v>
      </c>
      <c r="E56" s="156" t="s">
        <v>182</v>
      </c>
      <c r="F56" s="148">
        <v>3389.56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1:24" s="144" customFormat="1" ht="31.5" customHeight="1">
      <c r="A57" s="155">
        <f t="shared" si="0"/>
        <v>51</v>
      </c>
      <c r="B57" s="146">
        <v>43413</v>
      </c>
      <c r="C57" s="86">
        <v>3355</v>
      </c>
      <c r="D57" s="115" t="s">
        <v>310</v>
      </c>
      <c r="E57" s="156" t="s">
        <v>183</v>
      </c>
      <c r="F57" s="148">
        <v>855.78</v>
      </c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4" s="144" customFormat="1" ht="38.25" customHeight="1">
      <c r="A58" s="155">
        <f t="shared" si="0"/>
        <v>52</v>
      </c>
      <c r="B58" s="146">
        <v>43413</v>
      </c>
      <c r="C58" s="86">
        <v>3356</v>
      </c>
      <c r="D58" s="115" t="s">
        <v>311</v>
      </c>
      <c r="E58" s="156" t="s">
        <v>184</v>
      </c>
      <c r="F58" s="148">
        <v>4748.74</v>
      </c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1:24" s="144" customFormat="1" ht="47.25" customHeight="1">
      <c r="A59" s="155">
        <f t="shared" si="0"/>
        <v>53</v>
      </c>
      <c r="B59" s="146">
        <v>43413</v>
      </c>
      <c r="C59" s="86">
        <v>3357</v>
      </c>
      <c r="D59" s="115" t="s">
        <v>312</v>
      </c>
      <c r="E59" s="156" t="s">
        <v>185</v>
      </c>
      <c r="F59" s="148">
        <v>3418.97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1:24" s="144" customFormat="1" ht="42" customHeight="1">
      <c r="A60" s="155">
        <f t="shared" si="0"/>
        <v>54</v>
      </c>
      <c r="B60" s="146">
        <v>43413</v>
      </c>
      <c r="C60" s="86">
        <v>3358</v>
      </c>
      <c r="D60" s="115" t="s">
        <v>150</v>
      </c>
      <c r="E60" s="156" t="s">
        <v>186</v>
      </c>
      <c r="F60" s="148">
        <v>479</v>
      </c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1:24" s="144" customFormat="1" ht="42" customHeight="1">
      <c r="A61" s="155">
        <f t="shared" si="0"/>
        <v>55</v>
      </c>
      <c r="B61" s="146">
        <v>43413</v>
      </c>
      <c r="C61" s="86">
        <v>3551</v>
      </c>
      <c r="D61" s="115" t="s">
        <v>187</v>
      </c>
      <c r="E61" s="156" t="s">
        <v>188</v>
      </c>
      <c r="F61" s="148">
        <v>1404.2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</row>
    <row r="62" spans="1:24" s="144" customFormat="1" ht="36.75" customHeight="1">
      <c r="A62" s="155">
        <f t="shared" si="0"/>
        <v>56</v>
      </c>
      <c r="B62" s="146">
        <v>43416</v>
      </c>
      <c r="C62" s="86">
        <v>1596</v>
      </c>
      <c r="D62" s="115" t="s">
        <v>47</v>
      </c>
      <c r="E62" s="156" t="s">
        <v>189</v>
      </c>
      <c r="F62" s="148">
        <v>-59.94</v>
      </c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</row>
    <row r="63" spans="1:24" s="144" customFormat="1" ht="54.75" customHeight="1">
      <c r="A63" s="155">
        <f t="shared" si="0"/>
        <v>57</v>
      </c>
      <c r="B63" s="146">
        <v>43416</v>
      </c>
      <c r="C63" s="86">
        <v>4436</v>
      </c>
      <c r="D63" s="115" t="s">
        <v>120</v>
      </c>
      <c r="E63" s="156" t="s">
        <v>190</v>
      </c>
      <c r="F63" s="148">
        <v>-3092.82</v>
      </c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1:24" s="144" customFormat="1" ht="41.25" customHeight="1">
      <c r="A64" s="155">
        <f t="shared" si="0"/>
        <v>58</v>
      </c>
      <c r="B64" s="146">
        <v>43417</v>
      </c>
      <c r="C64" s="86">
        <v>1606</v>
      </c>
      <c r="D64" s="115" t="s">
        <v>120</v>
      </c>
      <c r="E64" s="156" t="s">
        <v>191</v>
      </c>
      <c r="F64" s="164">
        <v>-270</v>
      </c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</row>
    <row r="65" spans="1:24" s="144" customFormat="1" ht="45" customHeight="1">
      <c r="A65" s="155">
        <f t="shared" si="0"/>
        <v>59</v>
      </c>
      <c r="B65" s="146">
        <v>43417</v>
      </c>
      <c r="C65" s="86">
        <v>3376</v>
      </c>
      <c r="D65" s="115" t="s">
        <v>47</v>
      </c>
      <c r="E65" s="156" t="s">
        <v>192</v>
      </c>
      <c r="F65" s="148">
        <v>59.4</v>
      </c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1:24" s="144" customFormat="1" ht="48" customHeight="1">
      <c r="A66" s="155">
        <f t="shared" si="0"/>
        <v>60</v>
      </c>
      <c r="B66" s="146">
        <v>43417</v>
      </c>
      <c r="C66" s="86">
        <v>3377</v>
      </c>
      <c r="D66" s="115" t="s">
        <v>193</v>
      </c>
      <c r="E66" s="156" t="s">
        <v>194</v>
      </c>
      <c r="F66" s="148">
        <v>38669.51</v>
      </c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1:24" s="144" customFormat="1" ht="40.5" customHeight="1">
      <c r="A67" s="155">
        <f t="shared" si="0"/>
        <v>61</v>
      </c>
      <c r="B67" s="146">
        <v>43419</v>
      </c>
      <c r="C67" s="86">
        <v>1614</v>
      </c>
      <c r="D67" s="115" t="s">
        <v>120</v>
      </c>
      <c r="E67" s="156" t="s">
        <v>318</v>
      </c>
      <c r="F67" s="164">
        <v>-586</v>
      </c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1:24" s="144" customFormat="1" ht="42.75" customHeight="1">
      <c r="A68" s="155">
        <f t="shared" si="0"/>
        <v>62</v>
      </c>
      <c r="B68" s="146">
        <v>43419</v>
      </c>
      <c r="C68" s="86">
        <v>1616</v>
      </c>
      <c r="D68" s="115" t="s">
        <v>120</v>
      </c>
      <c r="E68" s="156" t="s">
        <v>318</v>
      </c>
      <c r="F68" s="164">
        <v>-579.21</v>
      </c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1:24" s="144" customFormat="1" ht="34.5" customHeight="1">
      <c r="A69" s="155">
        <f t="shared" si="0"/>
        <v>63</v>
      </c>
      <c r="B69" s="146">
        <v>43419</v>
      </c>
      <c r="C69" s="86">
        <v>11</v>
      </c>
      <c r="D69" s="115" t="s">
        <v>120</v>
      </c>
      <c r="E69" s="156" t="s">
        <v>195</v>
      </c>
      <c r="F69" s="148">
        <v>-1401.17</v>
      </c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1:24" s="144" customFormat="1" ht="30.75" customHeight="1">
      <c r="A70" s="155">
        <f t="shared" si="0"/>
        <v>64</v>
      </c>
      <c r="B70" s="146">
        <v>43419</v>
      </c>
      <c r="C70" s="115">
        <v>3381</v>
      </c>
      <c r="D70" s="115" t="s">
        <v>196</v>
      </c>
      <c r="E70" s="156" t="s">
        <v>197</v>
      </c>
      <c r="F70" s="148">
        <v>105.91</v>
      </c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</row>
    <row r="71" spans="1:24" s="144" customFormat="1" ht="33" customHeight="1">
      <c r="A71" s="155">
        <f t="shared" si="0"/>
        <v>65</v>
      </c>
      <c r="B71" s="146">
        <v>43420</v>
      </c>
      <c r="C71" s="86">
        <v>1608</v>
      </c>
      <c r="D71" s="115" t="s">
        <v>47</v>
      </c>
      <c r="E71" s="156" t="s">
        <v>198</v>
      </c>
      <c r="F71" s="148">
        <v>540</v>
      </c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</row>
    <row r="72" spans="1:24" s="144" customFormat="1" ht="40.5" customHeight="1">
      <c r="A72" s="155">
        <f t="shared" si="0"/>
        <v>66</v>
      </c>
      <c r="B72" s="146">
        <v>43420</v>
      </c>
      <c r="C72" s="86">
        <v>1619</v>
      </c>
      <c r="D72" s="115" t="s">
        <v>47</v>
      </c>
      <c r="E72" s="156" t="s">
        <v>199</v>
      </c>
      <c r="F72" s="148">
        <v>419</v>
      </c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</row>
    <row r="73" spans="1:24" s="144" customFormat="1" ht="41.25" customHeight="1">
      <c r="A73" s="155">
        <f t="shared" ref="A73:A136" si="1">1+A72</f>
        <v>67</v>
      </c>
      <c r="B73" s="146">
        <v>43420</v>
      </c>
      <c r="C73" s="86">
        <v>1621</v>
      </c>
      <c r="D73" s="115" t="s">
        <v>47</v>
      </c>
      <c r="E73" s="156" t="s">
        <v>199</v>
      </c>
      <c r="F73" s="148">
        <v>1220</v>
      </c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  <row r="74" spans="1:24" s="144" customFormat="1" ht="40.5" customHeight="1">
      <c r="A74" s="155">
        <f t="shared" si="1"/>
        <v>68</v>
      </c>
      <c r="B74" s="146">
        <v>43420</v>
      </c>
      <c r="C74" s="86">
        <v>1622</v>
      </c>
      <c r="D74" s="115" t="s">
        <v>47</v>
      </c>
      <c r="E74" s="156" t="s">
        <v>199</v>
      </c>
      <c r="F74" s="148">
        <v>1535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</row>
    <row r="75" spans="1:24" s="144" customFormat="1" ht="39" customHeight="1">
      <c r="A75" s="155">
        <f t="shared" si="1"/>
        <v>69</v>
      </c>
      <c r="B75" s="146">
        <v>43420</v>
      </c>
      <c r="C75" s="86">
        <v>3425</v>
      </c>
      <c r="D75" s="115" t="s">
        <v>51</v>
      </c>
      <c r="E75" s="156" t="s">
        <v>200</v>
      </c>
      <c r="F75" s="148">
        <v>918.66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</row>
    <row r="76" spans="1:24" s="144" customFormat="1" ht="38.25" customHeight="1">
      <c r="A76" s="155">
        <f t="shared" si="1"/>
        <v>70</v>
      </c>
      <c r="B76" s="146">
        <v>43420</v>
      </c>
      <c r="C76" s="86">
        <v>3426</v>
      </c>
      <c r="D76" s="115" t="s">
        <v>201</v>
      </c>
      <c r="E76" s="156" t="s">
        <v>202</v>
      </c>
      <c r="F76" s="148">
        <v>923.53</v>
      </c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</row>
    <row r="77" spans="1:24" s="144" customFormat="1" ht="42.75" customHeight="1">
      <c r="A77" s="155">
        <f t="shared" si="1"/>
        <v>71</v>
      </c>
      <c r="B77" s="146">
        <v>43420</v>
      </c>
      <c r="C77" s="86">
        <v>3427</v>
      </c>
      <c r="D77" s="115" t="s">
        <v>51</v>
      </c>
      <c r="E77" s="156" t="s">
        <v>203</v>
      </c>
      <c r="F77" s="148">
        <v>2457.75</v>
      </c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</row>
    <row r="78" spans="1:24" s="144" customFormat="1" ht="44.25" customHeight="1">
      <c r="A78" s="155">
        <f t="shared" si="1"/>
        <v>72</v>
      </c>
      <c r="B78" s="146">
        <v>43420</v>
      </c>
      <c r="C78" s="86">
        <v>3428</v>
      </c>
      <c r="D78" s="115" t="s">
        <v>137</v>
      </c>
      <c r="E78" s="156" t="s">
        <v>204</v>
      </c>
      <c r="F78" s="148">
        <v>2398.7800000000002</v>
      </c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</row>
    <row r="79" spans="1:24" s="144" customFormat="1" ht="39.75" customHeight="1">
      <c r="A79" s="155">
        <f t="shared" si="1"/>
        <v>73</v>
      </c>
      <c r="B79" s="146">
        <v>43420</v>
      </c>
      <c r="C79" s="86">
        <v>3429</v>
      </c>
      <c r="D79" s="115" t="s">
        <v>51</v>
      </c>
      <c r="E79" s="156" t="s">
        <v>205</v>
      </c>
      <c r="F79" s="148">
        <v>3781.42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1:24" s="144" customFormat="1" ht="39.75" customHeight="1">
      <c r="A80" s="155">
        <f t="shared" si="1"/>
        <v>74</v>
      </c>
      <c r="B80" s="146">
        <v>43420</v>
      </c>
      <c r="C80" s="86">
        <v>3430</v>
      </c>
      <c r="D80" s="115" t="s">
        <v>206</v>
      </c>
      <c r="E80" s="156" t="s">
        <v>207</v>
      </c>
      <c r="F80" s="148">
        <v>5848.52</v>
      </c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</row>
    <row r="81" spans="1:24" s="144" customFormat="1" ht="41.25" customHeight="1">
      <c r="A81" s="155">
        <f t="shared" si="1"/>
        <v>75</v>
      </c>
      <c r="B81" s="146">
        <v>43423</v>
      </c>
      <c r="C81" s="86">
        <v>1630</v>
      </c>
      <c r="D81" s="115" t="s">
        <v>47</v>
      </c>
      <c r="E81" s="156" t="s">
        <v>208</v>
      </c>
      <c r="F81" s="148">
        <v>600</v>
      </c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</row>
    <row r="82" spans="1:24" s="144" customFormat="1" ht="42.75" customHeight="1">
      <c r="A82" s="155">
        <f t="shared" si="1"/>
        <v>76</v>
      </c>
      <c r="B82" s="146">
        <v>43423</v>
      </c>
      <c r="C82" s="86">
        <v>3432</v>
      </c>
      <c r="D82" s="163" t="s">
        <v>319</v>
      </c>
      <c r="E82" s="156" t="s">
        <v>209</v>
      </c>
      <c r="F82" s="148">
        <v>100</v>
      </c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s="144" customFormat="1" ht="41.25" customHeight="1">
      <c r="A83" s="155">
        <f t="shared" si="1"/>
        <v>77</v>
      </c>
      <c r="B83" s="146">
        <v>43423</v>
      </c>
      <c r="C83" s="86">
        <v>3433</v>
      </c>
      <c r="D83" s="163" t="s">
        <v>319</v>
      </c>
      <c r="E83" s="156" t="s">
        <v>209</v>
      </c>
      <c r="F83" s="148">
        <v>100</v>
      </c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</row>
    <row r="84" spans="1:24" s="144" customFormat="1" ht="39.75" customHeight="1">
      <c r="A84" s="155">
        <f t="shared" si="1"/>
        <v>78</v>
      </c>
      <c r="B84" s="146">
        <v>43423</v>
      </c>
      <c r="C84" s="86">
        <v>3434</v>
      </c>
      <c r="D84" s="163" t="s">
        <v>319</v>
      </c>
      <c r="E84" s="156" t="s">
        <v>209</v>
      </c>
      <c r="F84" s="148">
        <v>100</v>
      </c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</row>
    <row r="85" spans="1:24" s="144" customFormat="1" ht="37.5" customHeight="1">
      <c r="A85" s="155">
        <f t="shared" si="1"/>
        <v>79</v>
      </c>
      <c r="B85" s="146">
        <v>43423</v>
      </c>
      <c r="C85" s="86">
        <v>3435</v>
      </c>
      <c r="D85" s="163" t="s">
        <v>319</v>
      </c>
      <c r="E85" s="156" t="s">
        <v>209</v>
      </c>
      <c r="F85" s="148">
        <v>100</v>
      </c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</row>
    <row r="86" spans="1:24" s="144" customFormat="1" ht="45.75" customHeight="1">
      <c r="A86" s="155">
        <f t="shared" si="1"/>
        <v>80</v>
      </c>
      <c r="B86" s="146">
        <v>43423</v>
      </c>
      <c r="C86" s="86">
        <v>3436</v>
      </c>
      <c r="D86" s="163" t="s">
        <v>319</v>
      </c>
      <c r="E86" s="156" t="s">
        <v>209</v>
      </c>
      <c r="F86" s="148">
        <v>100</v>
      </c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</row>
    <row r="87" spans="1:24" s="144" customFormat="1" ht="42.75" customHeight="1">
      <c r="A87" s="155">
        <f t="shared" si="1"/>
        <v>81</v>
      </c>
      <c r="B87" s="146">
        <v>43423</v>
      </c>
      <c r="C87" s="86">
        <v>3437</v>
      </c>
      <c r="D87" s="163" t="s">
        <v>319</v>
      </c>
      <c r="E87" s="156" t="s">
        <v>209</v>
      </c>
      <c r="F87" s="148">
        <v>100</v>
      </c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24" s="144" customFormat="1" ht="41.25" customHeight="1">
      <c r="A88" s="155">
        <f t="shared" si="1"/>
        <v>82</v>
      </c>
      <c r="B88" s="146">
        <v>43423</v>
      </c>
      <c r="C88" s="86">
        <v>3438</v>
      </c>
      <c r="D88" s="163" t="s">
        <v>319</v>
      </c>
      <c r="E88" s="156" t="s">
        <v>209</v>
      </c>
      <c r="F88" s="148">
        <v>100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</row>
    <row r="89" spans="1:24" s="144" customFormat="1" ht="42.75" customHeight="1">
      <c r="A89" s="155">
        <f t="shared" si="1"/>
        <v>83</v>
      </c>
      <c r="B89" s="146">
        <v>43423</v>
      </c>
      <c r="C89" s="86">
        <v>3439</v>
      </c>
      <c r="D89" s="163" t="s">
        <v>319</v>
      </c>
      <c r="E89" s="156" t="s">
        <v>209</v>
      </c>
      <c r="F89" s="148">
        <v>100</v>
      </c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</row>
    <row r="90" spans="1:24" s="144" customFormat="1" ht="41.25" customHeight="1">
      <c r="A90" s="155">
        <f t="shared" si="1"/>
        <v>84</v>
      </c>
      <c r="B90" s="146">
        <v>43423</v>
      </c>
      <c r="C90" s="86">
        <v>3440</v>
      </c>
      <c r="D90" s="163" t="s">
        <v>319</v>
      </c>
      <c r="E90" s="156" t="s">
        <v>209</v>
      </c>
      <c r="F90" s="148">
        <v>100</v>
      </c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</row>
    <row r="91" spans="1:24" s="144" customFormat="1" ht="41.25" customHeight="1">
      <c r="A91" s="155">
        <f t="shared" si="1"/>
        <v>85</v>
      </c>
      <c r="B91" s="146">
        <v>43423</v>
      </c>
      <c r="C91" s="86">
        <v>3441</v>
      </c>
      <c r="D91" s="163" t="s">
        <v>319</v>
      </c>
      <c r="E91" s="156" t="s">
        <v>209</v>
      </c>
      <c r="F91" s="148">
        <v>100</v>
      </c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</row>
    <row r="92" spans="1:24" s="144" customFormat="1" ht="38.25" customHeight="1">
      <c r="A92" s="155">
        <f t="shared" si="1"/>
        <v>86</v>
      </c>
      <c r="B92" s="146">
        <v>43423</v>
      </c>
      <c r="C92" s="86">
        <v>3442</v>
      </c>
      <c r="D92" s="163" t="s">
        <v>319</v>
      </c>
      <c r="E92" s="156" t="s">
        <v>209</v>
      </c>
      <c r="F92" s="148">
        <v>100</v>
      </c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</row>
    <row r="93" spans="1:24" s="144" customFormat="1" ht="41.25" customHeight="1">
      <c r="A93" s="155">
        <f t="shared" si="1"/>
        <v>87</v>
      </c>
      <c r="B93" s="146">
        <v>43423</v>
      </c>
      <c r="C93" s="86">
        <v>3443</v>
      </c>
      <c r="D93" s="163" t="s">
        <v>319</v>
      </c>
      <c r="E93" s="156" t="s">
        <v>209</v>
      </c>
      <c r="F93" s="148">
        <v>100</v>
      </c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</row>
    <row r="94" spans="1:24" s="144" customFormat="1" ht="40.5" customHeight="1">
      <c r="A94" s="155">
        <f t="shared" si="1"/>
        <v>88</v>
      </c>
      <c r="B94" s="146">
        <v>43423</v>
      </c>
      <c r="C94" s="86">
        <v>3445</v>
      </c>
      <c r="D94" s="163" t="s">
        <v>319</v>
      </c>
      <c r="E94" s="156" t="s">
        <v>209</v>
      </c>
      <c r="F94" s="148">
        <v>100</v>
      </c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</row>
    <row r="95" spans="1:24" s="144" customFormat="1" ht="40.5" customHeight="1">
      <c r="A95" s="155">
        <f t="shared" si="1"/>
        <v>89</v>
      </c>
      <c r="B95" s="146">
        <v>43423</v>
      </c>
      <c r="C95" s="86">
        <v>3446</v>
      </c>
      <c r="D95" s="163" t="s">
        <v>319</v>
      </c>
      <c r="E95" s="156" t="s">
        <v>209</v>
      </c>
      <c r="F95" s="148">
        <v>100</v>
      </c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</row>
    <row r="96" spans="1:24" s="144" customFormat="1" ht="42" customHeight="1">
      <c r="A96" s="155">
        <f t="shared" si="1"/>
        <v>90</v>
      </c>
      <c r="B96" s="146">
        <v>43423</v>
      </c>
      <c r="C96" s="86">
        <v>3447</v>
      </c>
      <c r="D96" s="163" t="s">
        <v>319</v>
      </c>
      <c r="E96" s="156" t="s">
        <v>209</v>
      </c>
      <c r="F96" s="148">
        <v>100</v>
      </c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</row>
    <row r="97" spans="1:24" s="144" customFormat="1" ht="42.75" customHeight="1">
      <c r="A97" s="155">
        <f t="shared" si="1"/>
        <v>91</v>
      </c>
      <c r="B97" s="146">
        <v>43423</v>
      </c>
      <c r="C97" s="86">
        <v>3448</v>
      </c>
      <c r="D97" s="163" t="s">
        <v>319</v>
      </c>
      <c r="E97" s="156" t="s">
        <v>209</v>
      </c>
      <c r="F97" s="148">
        <v>100</v>
      </c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</row>
    <row r="98" spans="1:24" s="144" customFormat="1" ht="42.75" customHeight="1">
      <c r="A98" s="155">
        <f t="shared" si="1"/>
        <v>92</v>
      </c>
      <c r="B98" s="146">
        <v>43423</v>
      </c>
      <c r="C98" s="86">
        <v>3449</v>
      </c>
      <c r="D98" s="163" t="s">
        <v>319</v>
      </c>
      <c r="E98" s="156" t="s">
        <v>209</v>
      </c>
      <c r="F98" s="148">
        <v>100</v>
      </c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</row>
    <row r="99" spans="1:24" s="144" customFormat="1" ht="40.5" customHeight="1">
      <c r="A99" s="155">
        <f t="shared" si="1"/>
        <v>93</v>
      </c>
      <c r="B99" s="146">
        <v>43423</v>
      </c>
      <c r="C99" s="86">
        <v>3450</v>
      </c>
      <c r="D99" s="163" t="s">
        <v>319</v>
      </c>
      <c r="E99" s="156" t="s">
        <v>209</v>
      </c>
      <c r="F99" s="148">
        <v>100</v>
      </c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</row>
    <row r="100" spans="1:24" s="144" customFormat="1" ht="39" customHeight="1">
      <c r="A100" s="155">
        <f t="shared" si="1"/>
        <v>94</v>
      </c>
      <c r="B100" s="146">
        <v>43423</v>
      </c>
      <c r="C100" s="86">
        <v>3452</v>
      </c>
      <c r="D100" s="163" t="s">
        <v>319</v>
      </c>
      <c r="E100" s="156" t="s">
        <v>209</v>
      </c>
      <c r="F100" s="148">
        <v>100</v>
      </c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</row>
    <row r="101" spans="1:24" s="144" customFormat="1" ht="28.5" customHeight="1">
      <c r="A101" s="155">
        <f t="shared" si="1"/>
        <v>95</v>
      </c>
      <c r="B101" s="146">
        <v>43424</v>
      </c>
      <c r="C101" s="86">
        <v>1640</v>
      </c>
      <c r="D101" s="163" t="s">
        <v>319</v>
      </c>
      <c r="E101" s="156" t="s">
        <v>210</v>
      </c>
      <c r="F101" s="148">
        <v>-338.2</v>
      </c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</row>
    <row r="102" spans="1:24" s="144" customFormat="1" ht="33" customHeight="1">
      <c r="A102" s="155">
        <f t="shared" si="1"/>
        <v>96</v>
      </c>
      <c r="B102" s="146">
        <v>43424</v>
      </c>
      <c r="C102" s="86">
        <v>1629</v>
      </c>
      <c r="D102" s="163" t="s">
        <v>319</v>
      </c>
      <c r="E102" s="156" t="s">
        <v>211</v>
      </c>
      <c r="F102" s="148">
        <v>0.81</v>
      </c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</row>
    <row r="103" spans="1:24" s="144" customFormat="1" ht="37.5" customHeight="1">
      <c r="A103" s="155">
        <f t="shared" si="1"/>
        <v>97</v>
      </c>
      <c r="B103" s="146">
        <v>43424</v>
      </c>
      <c r="C103" s="86">
        <v>3444</v>
      </c>
      <c r="D103" s="163" t="s">
        <v>319</v>
      </c>
      <c r="E103" s="156" t="s">
        <v>209</v>
      </c>
      <c r="F103" s="148">
        <v>100</v>
      </c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</row>
    <row r="104" spans="1:24" s="144" customFormat="1" ht="39" customHeight="1">
      <c r="A104" s="155">
        <f t="shared" si="1"/>
        <v>98</v>
      </c>
      <c r="B104" s="146">
        <v>43424</v>
      </c>
      <c r="C104" s="86">
        <v>3453</v>
      </c>
      <c r="D104" s="163" t="s">
        <v>319</v>
      </c>
      <c r="E104" s="156" t="s">
        <v>212</v>
      </c>
      <c r="F104" s="148">
        <v>2766.67</v>
      </c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</row>
    <row r="105" spans="1:24" s="144" customFormat="1" ht="50.25" customHeight="1">
      <c r="A105" s="155">
        <f t="shared" si="1"/>
        <v>99</v>
      </c>
      <c r="B105" s="146">
        <v>43424</v>
      </c>
      <c r="C105" s="86">
        <v>3454</v>
      </c>
      <c r="D105" s="115" t="s">
        <v>35</v>
      </c>
      <c r="E105" s="156" t="s">
        <v>213</v>
      </c>
      <c r="F105" s="148">
        <v>1401.17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</row>
    <row r="106" spans="1:24" s="144" customFormat="1" ht="32.25" customHeight="1">
      <c r="A106" s="155">
        <f t="shared" si="1"/>
        <v>100</v>
      </c>
      <c r="B106" s="146">
        <v>43425</v>
      </c>
      <c r="C106" s="86">
        <v>1646</v>
      </c>
      <c r="D106" s="115" t="s">
        <v>47</v>
      </c>
      <c r="E106" s="156" t="s">
        <v>214</v>
      </c>
      <c r="F106" s="148">
        <v>17.920000000000002</v>
      </c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</row>
    <row r="107" spans="1:24" s="144" customFormat="1" ht="54" customHeight="1">
      <c r="A107" s="155">
        <f t="shared" si="1"/>
        <v>101</v>
      </c>
      <c r="B107" s="146">
        <v>43425</v>
      </c>
      <c r="C107" s="86">
        <v>1610</v>
      </c>
      <c r="D107" s="115" t="s">
        <v>120</v>
      </c>
      <c r="E107" s="156" t="s">
        <v>215</v>
      </c>
      <c r="F107" s="148">
        <v>-163.83000000000001</v>
      </c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</row>
    <row r="108" spans="1:24" s="144" customFormat="1" ht="33">
      <c r="A108" s="155">
        <f t="shared" si="1"/>
        <v>102</v>
      </c>
      <c r="B108" s="146">
        <v>43425</v>
      </c>
      <c r="C108" s="86">
        <v>1611</v>
      </c>
      <c r="D108" s="115" t="s">
        <v>120</v>
      </c>
      <c r="E108" s="156" t="s">
        <v>216</v>
      </c>
      <c r="F108" s="148">
        <v>-522.32000000000005</v>
      </c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</row>
    <row r="109" spans="1:24" s="144" customFormat="1" ht="48.75" customHeight="1">
      <c r="A109" s="155">
        <f t="shared" si="1"/>
        <v>103</v>
      </c>
      <c r="B109" s="146">
        <v>43425</v>
      </c>
      <c r="C109" s="86">
        <v>1612</v>
      </c>
      <c r="D109" s="115" t="s">
        <v>120</v>
      </c>
      <c r="E109" s="156" t="s">
        <v>217</v>
      </c>
      <c r="F109" s="148">
        <v>-329.59</v>
      </c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</row>
    <row r="110" spans="1:24" s="144" customFormat="1" ht="59.25" customHeight="1">
      <c r="A110" s="155">
        <f t="shared" si="1"/>
        <v>104</v>
      </c>
      <c r="B110" s="146">
        <v>43425</v>
      </c>
      <c r="C110" s="86">
        <v>3456</v>
      </c>
      <c r="D110" s="115" t="s">
        <v>120</v>
      </c>
      <c r="E110" s="156" t="s">
        <v>218</v>
      </c>
      <c r="F110" s="148">
        <v>2918.53</v>
      </c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</row>
    <row r="111" spans="1:24" s="144" customFormat="1" ht="36" customHeight="1">
      <c r="A111" s="155">
        <f t="shared" si="1"/>
        <v>105</v>
      </c>
      <c r="B111" s="146">
        <v>43425</v>
      </c>
      <c r="C111" s="86">
        <v>3457</v>
      </c>
      <c r="D111" s="115" t="s">
        <v>219</v>
      </c>
      <c r="E111" s="156" t="s">
        <v>220</v>
      </c>
      <c r="F111" s="148">
        <v>1276.75</v>
      </c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</row>
    <row r="112" spans="1:24" s="144" customFormat="1" ht="33" customHeight="1">
      <c r="A112" s="155">
        <f t="shared" si="1"/>
        <v>106</v>
      </c>
      <c r="B112" s="146">
        <v>43425</v>
      </c>
      <c r="C112" s="86">
        <v>3458</v>
      </c>
      <c r="D112" s="115" t="s">
        <v>179</v>
      </c>
      <c r="E112" s="156" t="s">
        <v>221</v>
      </c>
      <c r="F112" s="148">
        <v>236</v>
      </c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</row>
    <row r="113" spans="1:24" s="144" customFormat="1" ht="29.25" customHeight="1">
      <c r="A113" s="155">
        <f t="shared" si="1"/>
        <v>107</v>
      </c>
      <c r="B113" s="146">
        <v>43426</v>
      </c>
      <c r="C113" s="86">
        <v>1655</v>
      </c>
      <c r="D113" s="115" t="s">
        <v>47</v>
      </c>
      <c r="E113" s="156" t="s">
        <v>222</v>
      </c>
      <c r="F113" s="148">
        <v>178.29</v>
      </c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</row>
    <row r="114" spans="1:24" s="144" customFormat="1" ht="38.25" customHeight="1">
      <c r="A114" s="155">
        <f t="shared" si="1"/>
        <v>108</v>
      </c>
      <c r="B114" s="146">
        <v>43426</v>
      </c>
      <c r="C114" s="86">
        <v>3466</v>
      </c>
      <c r="D114" s="115" t="s">
        <v>223</v>
      </c>
      <c r="E114" s="156" t="s">
        <v>209</v>
      </c>
      <c r="F114" s="148">
        <v>100</v>
      </c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</row>
    <row r="115" spans="1:24" s="144" customFormat="1" ht="39" customHeight="1">
      <c r="A115" s="155">
        <f t="shared" si="1"/>
        <v>109</v>
      </c>
      <c r="B115" s="146">
        <v>43427</v>
      </c>
      <c r="C115" s="86">
        <v>1659</v>
      </c>
      <c r="D115" s="115" t="s">
        <v>224</v>
      </c>
      <c r="E115" s="156" t="s">
        <v>225</v>
      </c>
      <c r="F115" s="148">
        <v>20.56</v>
      </c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</row>
    <row r="116" spans="1:24" s="144" customFormat="1" ht="51" customHeight="1">
      <c r="A116" s="155">
        <f t="shared" si="1"/>
        <v>110</v>
      </c>
      <c r="B116" s="146">
        <v>43427</v>
      </c>
      <c r="C116" s="86">
        <v>1670</v>
      </c>
      <c r="D116" s="115" t="s">
        <v>47</v>
      </c>
      <c r="E116" s="156" t="s">
        <v>226</v>
      </c>
      <c r="F116" s="148">
        <v>5600</v>
      </c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</row>
    <row r="117" spans="1:24" s="144" customFormat="1" ht="30" customHeight="1">
      <c r="A117" s="155">
        <f t="shared" si="1"/>
        <v>111</v>
      </c>
      <c r="B117" s="146">
        <v>43427</v>
      </c>
      <c r="C117" s="86">
        <v>3471</v>
      </c>
      <c r="D117" s="115" t="s">
        <v>50</v>
      </c>
      <c r="E117" s="156" t="s">
        <v>227</v>
      </c>
      <c r="F117" s="148">
        <v>2665.58</v>
      </c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</row>
    <row r="118" spans="1:24" s="144" customFormat="1" ht="39" customHeight="1">
      <c r="A118" s="155">
        <f t="shared" si="1"/>
        <v>112</v>
      </c>
      <c r="B118" s="146">
        <v>43427</v>
      </c>
      <c r="C118" s="86">
        <v>3472</v>
      </c>
      <c r="D118" s="115" t="s">
        <v>228</v>
      </c>
      <c r="E118" s="156" t="s">
        <v>229</v>
      </c>
      <c r="F118" s="148">
        <v>610</v>
      </c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</row>
    <row r="119" spans="1:24" s="144" customFormat="1" ht="43.5" customHeight="1">
      <c r="A119" s="155">
        <f t="shared" si="1"/>
        <v>113</v>
      </c>
      <c r="B119" s="146">
        <v>43427</v>
      </c>
      <c r="C119" s="86">
        <v>3473</v>
      </c>
      <c r="D119" s="115" t="s">
        <v>230</v>
      </c>
      <c r="E119" s="156" t="s">
        <v>231</v>
      </c>
      <c r="F119" s="148">
        <v>842.52</v>
      </c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</row>
    <row r="120" spans="1:24" s="144" customFormat="1" ht="42" customHeight="1">
      <c r="A120" s="155">
        <f t="shared" si="1"/>
        <v>114</v>
      </c>
      <c r="B120" s="146">
        <v>43427</v>
      </c>
      <c r="C120" s="86">
        <v>3474</v>
      </c>
      <c r="D120" s="115" t="s">
        <v>121</v>
      </c>
      <c r="E120" s="156" t="s">
        <v>232</v>
      </c>
      <c r="F120" s="148">
        <v>194.81</v>
      </c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</row>
    <row r="121" spans="1:24" s="144" customFormat="1" ht="38.25" customHeight="1">
      <c r="A121" s="155">
        <f t="shared" si="1"/>
        <v>115</v>
      </c>
      <c r="B121" s="146">
        <v>43427</v>
      </c>
      <c r="C121" s="86">
        <v>3476</v>
      </c>
      <c r="D121" s="115" t="s">
        <v>206</v>
      </c>
      <c r="E121" s="156" t="s">
        <v>233</v>
      </c>
      <c r="F121" s="148">
        <v>2594.25</v>
      </c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</row>
    <row r="122" spans="1:24" s="144" customFormat="1" ht="36.75" customHeight="1">
      <c r="A122" s="155">
        <f t="shared" si="1"/>
        <v>116</v>
      </c>
      <c r="B122" s="146">
        <v>43427</v>
      </c>
      <c r="C122" s="86">
        <v>3478</v>
      </c>
      <c r="D122" s="115" t="s">
        <v>47</v>
      </c>
      <c r="E122" s="156" t="s">
        <v>234</v>
      </c>
      <c r="F122" s="148">
        <v>476</v>
      </c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</row>
    <row r="123" spans="1:24" s="144" customFormat="1" ht="37.5" customHeight="1">
      <c r="A123" s="155">
        <f t="shared" si="1"/>
        <v>117</v>
      </c>
      <c r="B123" s="146">
        <v>43430</v>
      </c>
      <c r="C123" s="86">
        <v>1679</v>
      </c>
      <c r="D123" s="115" t="s">
        <v>120</v>
      </c>
      <c r="E123" s="156" t="s">
        <v>235</v>
      </c>
      <c r="F123" s="164">
        <v>-42</v>
      </c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</row>
    <row r="124" spans="1:24" s="144" customFormat="1" ht="40.5" customHeight="1">
      <c r="A124" s="155">
        <f t="shared" si="1"/>
        <v>118</v>
      </c>
      <c r="B124" s="146">
        <v>43430</v>
      </c>
      <c r="C124" s="86">
        <v>1680</v>
      </c>
      <c r="D124" s="115" t="s">
        <v>120</v>
      </c>
      <c r="E124" s="156" t="s">
        <v>235</v>
      </c>
      <c r="F124" s="164">
        <v>-40.15</v>
      </c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</row>
    <row r="125" spans="1:24" s="144" customFormat="1" ht="37.5" customHeight="1">
      <c r="A125" s="155">
        <f t="shared" si="1"/>
        <v>119</v>
      </c>
      <c r="B125" s="146">
        <v>43430</v>
      </c>
      <c r="C125" s="86">
        <v>3479</v>
      </c>
      <c r="D125" s="115" t="s">
        <v>236</v>
      </c>
      <c r="E125" s="156" t="s">
        <v>237</v>
      </c>
      <c r="F125" s="148">
        <v>2199.12</v>
      </c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</row>
    <row r="126" spans="1:24" s="144" customFormat="1" ht="30" customHeight="1">
      <c r="A126" s="155">
        <f t="shared" si="1"/>
        <v>120</v>
      </c>
      <c r="B126" s="146">
        <v>43430</v>
      </c>
      <c r="C126" s="86">
        <v>3484</v>
      </c>
      <c r="D126" s="115" t="s">
        <v>51</v>
      </c>
      <c r="E126" s="156" t="s">
        <v>238</v>
      </c>
      <c r="F126" s="148">
        <v>2364.1999999999998</v>
      </c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</row>
    <row r="127" spans="1:24" s="144" customFormat="1" ht="30" customHeight="1">
      <c r="A127" s="155">
        <f t="shared" si="1"/>
        <v>121</v>
      </c>
      <c r="B127" s="146">
        <v>43430</v>
      </c>
      <c r="C127" s="86">
        <v>3485</v>
      </c>
      <c r="D127" s="115" t="s">
        <v>166</v>
      </c>
      <c r="E127" s="156" t="s">
        <v>238</v>
      </c>
      <c r="F127" s="148">
        <v>2466.73</v>
      </c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</row>
    <row r="128" spans="1:24" s="144" customFormat="1" ht="38.25" customHeight="1">
      <c r="A128" s="155">
        <f t="shared" si="1"/>
        <v>122</v>
      </c>
      <c r="B128" s="146">
        <v>43430</v>
      </c>
      <c r="C128" s="86">
        <v>3486</v>
      </c>
      <c r="D128" s="115" t="s">
        <v>239</v>
      </c>
      <c r="E128" s="156" t="s">
        <v>240</v>
      </c>
      <c r="F128" s="148">
        <v>2322.17</v>
      </c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</row>
    <row r="129" spans="1:24" s="144" customFormat="1" ht="24" customHeight="1">
      <c r="A129" s="155">
        <f t="shared" si="1"/>
        <v>123</v>
      </c>
      <c r="B129" s="146">
        <v>43431</v>
      </c>
      <c r="C129" s="86">
        <v>1681</v>
      </c>
      <c r="D129" s="115" t="s">
        <v>47</v>
      </c>
      <c r="E129" s="156" t="s">
        <v>241</v>
      </c>
      <c r="F129" s="148">
        <v>120</v>
      </c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</row>
    <row r="130" spans="1:24" s="144" customFormat="1" ht="51.75" customHeight="1">
      <c r="A130" s="155">
        <f t="shared" si="1"/>
        <v>124</v>
      </c>
      <c r="B130" s="146">
        <v>43431</v>
      </c>
      <c r="C130" s="86">
        <v>6679</v>
      </c>
      <c r="D130" s="115" t="s">
        <v>120</v>
      </c>
      <c r="E130" s="156" t="s">
        <v>313</v>
      </c>
      <c r="F130" s="148">
        <v>-32815.01</v>
      </c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</row>
    <row r="131" spans="1:24" s="144" customFormat="1" ht="40.5" customHeight="1">
      <c r="A131" s="155">
        <f t="shared" si="1"/>
        <v>125</v>
      </c>
      <c r="B131" s="146">
        <v>43431</v>
      </c>
      <c r="C131" s="86">
        <v>3523</v>
      </c>
      <c r="D131" s="115" t="s">
        <v>206</v>
      </c>
      <c r="E131" s="156" t="s">
        <v>243</v>
      </c>
      <c r="F131" s="148">
        <v>3153.87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</row>
    <row r="132" spans="1:24" s="144" customFormat="1" ht="54.75" customHeight="1">
      <c r="A132" s="155">
        <f t="shared" si="1"/>
        <v>126</v>
      </c>
      <c r="B132" s="146">
        <v>43432</v>
      </c>
      <c r="C132" s="86">
        <v>3475</v>
      </c>
      <c r="D132" s="115" t="s">
        <v>120</v>
      </c>
      <c r="E132" s="156" t="s">
        <v>320</v>
      </c>
      <c r="F132" s="148">
        <v>-2000</v>
      </c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</row>
    <row r="133" spans="1:24" s="144" customFormat="1" ht="42.75" customHeight="1">
      <c r="A133" s="155">
        <f t="shared" si="1"/>
        <v>127</v>
      </c>
      <c r="B133" s="146">
        <v>43432</v>
      </c>
      <c r="C133" s="86">
        <v>3524</v>
      </c>
      <c r="D133" s="115" t="s">
        <v>244</v>
      </c>
      <c r="E133" s="156" t="s">
        <v>245</v>
      </c>
      <c r="F133" s="148">
        <v>7566.02</v>
      </c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</row>
    <row r="134" spans="1:24" s="144" customFormat="1" ht="37.5" customHeight="1">
      <c r="A134" s="155">
        <f t="shared" si="1"/>
        <v>128</v>
      </c>
      <c r="B134" s="146">
        <v>43432</v>
      </c>
      <c r="C134" s="86">
        <v>3525</v>
      </c>
      <c r="D134" s="115" t="s">
        <v>49</v>
      </c>
      <c r="E134" s="156" t="s">
        <v>246</v>
      </c>
      <c r="F134" s="148">
        <v>29163.1</v>
      </c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</row>
    <row r="135" spans="1:24" s="144" customFormat="1" ht="39.75" customHeight="1">
      <c r="A135" s="155">
        <f t="shared" si="1"/>
        <v>129</v>
      </c>
      <c r="B135" s="146">
        <v>43432</v>
      </c>
      <c r="C135" s="86">
        <v>3526</v>
      </c>
      <c r="D135" s="115" t="s">
        <v>53</v>
      </c>
      <c r="E135" s="156" t="s">
        <v>247</v>
      </c>
      <c r="F135" s="148">
        <v>19572.66</v>
      </c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</row>
    <row r="136" spans="1:24" s="144" customFormat="1" ht="29.25" customHeight="1">
      <c r="A136" s="155">
        <f t="shared" si="1"/>
        <v>130</v>
      </c>
      <c r="B136" s="146">
        <v>43432</v>
      </c>
      <c r="C136" s="86">
        <v>3527</v>
      </c>
      <c r="D136" s="115" t="s">
        <v>248</v>
      </c>
      <c r="E136" s="156" t="s">
        <v>249</v>
      </c>
      <c r="F136" s="148">
        <v>612.01</v>
      </c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</row>
    <row r="137" spans="1:24" s="144" customFormat="1" ht="25.5" customHeight="1">
      <c r="A137" s="155">
        <f t="shared" ref="A137:A177" si="2">1+A136</f>
        <v>131</v>
      </c>
      <c r="B137" s="146">
        <v>43432</v>
      </c>
      <c r="C137" s="86">
        <v>3528</v>
      </c>
      <c r="D137" s="115" t="s">
        <v>248</v>
      </c>
      <c r="E137" s="156" t="s">
        <v>250</v>
      </c>
      <c r="F137" s="148">
        <v>2384.34</v>
      </c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</row>
    <row r="138" spans="1:24" s="144" customFormat="1" ht="29.25" customHeight="1">
      <c r="A138" s="155">
        <f t="shared" si="2"/>
        <v>132</v>
      </c>
      <c r="B138" s="146">
        <v>43432</v>
      </c>
      <c r="C138" s="86">
        <v>3529</v>
      </c>
      <c r="D138" s="115" t="s">
        <v>48</v>
      </c>
      <c r="E138" s="156" t="s">
        <v>251</v>
      </c>
      <c r="F138" s="148">
        <v>342.87</v>
      </c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</row>
    <row r="139" spans="1:24" s="144" customFormat="1" ht="28.5" customHeight="1">
      <c r="A139" s="155">
        <f t="shared" si="2"/>
        <v>133</v>
      </c>
      <c r="B139" s="146">
        <v>43432</v>
      </c>
      <c r="C139" s="86">
        <v>3530</v>
      </c>
      <c r="D139" s="115" t="s">
        <v>48</v>
      </c>
      <c r="E139" s="156" t="s">
        <v>252</v>
      </c>
      <c r="F139" s="148">
        <v>1980.57</v>
      </c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</row>
    <row r="140" spans="1:24" s="144" customFormat="1" ht="35.25" customHeight="1">
      <c r="A140" s="155">
        <f t="shared" si="2"/>
        <v>134</v>
      </c>
      <c r="B140" s="146">
        <v>43432</v>
      </c>
      <c r="C140" s="86">
        <v>3531</v>
      </c>
      <c r="D140" s="115" t="s">
        <v>253</v>
      </c>
      <c r="E140" s="156" t="s">
        <v>254</v>
      </c>
      <c r="F140" s="148">
        <v>214.2</v>
      </c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</row>
    <row r="141" spans="1:24" s="144" customFormat="1" ht="40.5" customHeight="1">
      <c r="A141" s="155">
        <f t="shared" si="2"/>
        <v>135</v>
      </c>
      <c r="B141" s="146">
        <v>43432</v>
      </c>
      <c r="C141" s="86">
        <v>3534</v>
      </c>
      <c r="D141" s="115" t="s">
        <v>123</v>
      </c>
      <c r="E141" s="156" t="s">
        <v>255</v>
      </c>
      <c r="F141" s="148">
        <v>2056.3200000000002</v>
      </c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</row>
    <row r="142" spans="1:24" s="144" customFormat="1" ht="37.5" customHeight="1">
      <c r="A142" s="155">
        <f t="shared" si="2"/>
        <v>136</v>
      </c>
      <c r="B142" s="146">
        <v>43432</v>
      </c>
      <c r="C142" s="86">
        <v>3535</v>
      </c>
      <c r="D142" s="115" t="s">
        <v>256</v>
      </c>
      <c r="E142" s="156" t="s">
        <v>257</v>
      </c>
      <c r="F142" s="148">
        <v>23775.15</v>
      </c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</row>
    <row r="143" spans="1:24" s="144" customFormat="1" ht="41.25" customHeight="1">
      <c r="A143" s="155">
        <f t="shared" si="2"/>
        <v>137</v>
      </c>
      <c r="B143" s="146">
        <v>43432</v>
      </c>
      <c r="C143" s="86">
        <v>3537</v>
      </c>
      <c r="D143" s="115" t="s">
        <v>258</v>
      </c>
      <c r="E143" s="156" t="s">
        <v>259</v>
      </c>
      <c r="F143" s="148">
        <v>852.88</v>
      </c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</row>
    <row r="144" spans="1:24" s="144" customFormat="1" ht="49.5" customHeight="1">
      <c r="A144" s="155">
        <f t="shared" si="2"/>
        <v>138</v>
      </c>
      <c r="B144" s="146">
        <v>43432</v>
      </c>
      <c r="C144" s="86">
        <v>3538</v>
      </c>
      <c r="D144" s="115" t="s">
        <v>260</v>
      </c>
      <c r="E144" s="156" t="s">
        <v>261</v>
      </c>
      <c r="F144" s="148">
        <v>5700.1</v>
      </c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</row>
    <row r="145" spans="1:24" s="144" customFormat="1" ht="53.25" customHeight="1">
      <c r="A145" s="155">
        <f t="shared" si="2"/>
        <v>139</v>
      </c>
      <c r="B145" s="146">
        <v>43432</v>
      </c>
      <c r="C145" s="86">
        <v>3539</v>
      </c>
      <c r="D145" s="115" t="s">
        <v>262</v>
      </c>
      <c r="E145" s="156" t="s">
        <v>263</v>
      </c>
      <c r="F145" s="148">
        <v>5355</v>
      </c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</row>
    <row r="146" spans="1:24" s="144" customFormat="1" ht="37.5" customHeight="1">
      <c r="A146" s="155">
        <f t="shared" si="2"/>
        <v>140</v>
      </c>
      <c r="B146" s="146">
        <v>43432</v>
      </c>
      <c r="C146" s="86">
        <v>3540</v>
      </c>
      <c r="D146" s="115" t="s">
        <v>52</v>
      </c>
      <c r="E146" s="156" t="s">
        <v>264</v>
      </c>
      <c r="F146" s="148">
        <v>270</v>
      </c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</row>
    <row r="147" spans="1:24" s="144" customFormat="1" ht="42.75" customHeight="1">
      <c r="A147" s="155">
        <f t="shared" si="2"/>
        <v>141</v>
      </c>
      <c r="B147" s="146">
        <v>43432</v>
      </c>
      <c r="C147" s="86">
        <v>3541</v>
      </c>
      <c r="D147" s="115" t="s">
        <v>265</v>
      </c>
      <c r="E147" s="156" t="s">
        <v>266</v>
      </c>
      <c r="F147" s="148">
        <v>2261</v>
      </c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</row>
    <row r="148" spans="1:24" s="144" customFormat="1" ht="36.75" customHeight="1">
      <c r="A148" s="155">
        <f t="shared" si="2"/>
        <v>142</v>
      </c>
      <c r="B148" s="146">
        <v>43432</v>
      </c>
      <c r="C148" s="86">
        <v>3542</v>
      </c>
      <c r="D148" s="115" t="s">
        <v>267</v>
      </c>
      <c r="E148" s="156" t="s">
        <v>268</v>
      </c>
      <c r="F148" s="148">
        <v>65738.87</v>
      </c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</row>
    <row r="149" spans="1:24" s="144" customFormat="1" ht="28.5" customHeight="1">
      <c r="A149" s="155">
        <f t="shared" si="2"/>
        <v>143</v>
      </c>
      <c r="B149" s="146">
        <v>43433</v>
      </c>
      <c r="C149" s="86">
        <v>1695</v>
      </c>
      <c r="D149" s="115" t="s">
        <v>47</v>
      </c>
      <c r="E149" s="156" t="s">
        <v>269</v>
      </c>
      <c r="F149" s="148">
        <v>540</v>
      </c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</row>
    <row r="150" spans="1:24" s="144" customFormat="1" ht="56.25" customHeight="1">
      <c r="A150" s="155">
        <f t="shared" si="2"/>
        <v>144</v>
      </c>
      <c r="B150" s="146">
        <v>43433</v>
      </c>
      <c r="C150" s="86">
        <v>1672</v>
      </c>
      <c r="D150" s="115" t="s">
        <v>120</v>
      </c>
      <c r="E150" s="156" t="s">
        <v>270</v>
      </c>
      <c r="F150" s="148">
        <f>-522.32</f>
        <v>-522.32000000000005</v>
      </c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</row>
    <row r="151" spans="1:24" s="144" customFormat="1" ht="52.5" customHeight="1">
      <c r="A151" s="155">
        <f t="shared" si="2"/>
        <v>145</v>
      </c>
      <c r="B151" s="146">
        <v>43433</v>
      </c>
      <c r="C151" s="86">
        <v>1673</v>
      </c>
      <c r="D151" s="115" t="s">
        <v>120</v>
      </c>
      <c r="E151" s="156" t="s">
        <v>271</v>
      </c>
      <c r="F151" s="148">
        <v>-350.48</v>
      </c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</row>
    <row r="152" spans="1:24" s="144" customFormat="1" ht="60" customHeight="1">
      <c r="A152" s="155">
        <f t="shared" si="2"/>
        <v>146</v>
      </c>
      <c r="B152" s="146">
        <v>43433</v>
      </c>
      <c r="C152" s="86">
        <v>6750</v>
      </c>
      <c r="D152" s="115" t="s">
        <v>120</v>
      </c>
      <c r="E152" s="156" t="s">
        <v>242</v>
      </c>
      <c r="F152" s="148">
        <v>-10807.65</v>
      </c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</row>
    <row r="153" spans="1:24" s="144" customFormat="1" ht="51" customHeight="1">
      <c r="A153" s="155">
        <f t="shared" si="2"/>
        <v>147</v>
      </c>
      <c r="B153" s="146">
        <v>43433</v>
      </c>
      <c r="C153" s="86">
        <v>6751</v>
      </c>
      <c r="D153" s="115" t="s">
        <v>120</v>
      </c>
      <c r="E153" s="156" t="s">
        <v>242</v>
      </c>
      <c r="F153" s="148">
        <v>-28835.05</v>
      </c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</row>
    <row r="154" spans="1:24" s="144" customFormat="1" ht="49.5">
      <c r="A154" s="155">
        <f t="shared" si="2"/>
        <v>148</v>
      </c>
      <c r="B154" s="146">
        <v>43433</v>
      </c>
      <c r="C154" s="86">
        <v>3532</v>
      </c>
      <c r="D154" s="115" t="s">
        <v>122</v>
      </c>
      <c r="E154" s="113" t="s">
        <v>272</v>
      </c>
      <c r="F154" s="148">
        <v>2118.1999999999998</v>
      </c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</row>
    <row r="155" spans="1:24" s="144" customFormat="1" ht="33">
      <c r="A155" s="155">
        <f t="shared" si="2"/>
        <v>149</v>
      </c>
      <c r="B155" s="146">
        <v>43433</v>
      </c>
      <c r="C155" s="86">
        <v>3533</v>
      </c>
      <c r="D155" s="115" t="s">
        <v>273</v>
      </c>
      <c r="E155" s="113" t="s">
        <v>274</v>
      </c>
      <c r="F155" s="148">
        <v>1049.58</v>
      </c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</row>
    <row r="156" spans="1:24" s="144" customFormat="1" ht="33">
      <c r="A156" s="155">
        <f t="shared" si="2"/>
        <v>150</v>
      </c>
      <c r="B156" s="149">
        <v>43433</v>
      </c>
      <c r="C156" s="150">
        <v>3536</v>
      </c>
      <c r="D156" s="69" t="s">
        <v>275</v>
      </c>
      <c r="E156" s="69" t="s">
        <v>276</v>
      </c>
      <c r="F156" s="151">
        <v>5295.24</v>
      </c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</row>
    <row r="157" spans="1:24" s="144" customFormat="1">
      <c r="A157" s="155">
        <f t="shared" si="2"/>
        <v>151</v>
      </c>
      <c r="B157" s="146">
        <v>43433</v>
      </c>
      <c r="C157" s="86">
        <v>3546</v>
      </c>
      <c r="D157" s="115" t="s">
        <v>277</v>
      </c>
      <c r="E157" s="113" t="s">
        <v>278</v>
      </c>
      <c r="F157" s="148">
        <v>327.25</v>
      </c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</row>
    <row r="158" spans="1:24" s="144" customFormat="1" ht="33">
      <c r="A158" s="155">
        <f t="shared" si="2"/>
        <v>152</v>
      </c>
      <c r="B158" s="146">
        <v>43433</v>
      </c>
      <c r="C158" s="86">
        <v>3547</v>
      </c>
      <c r="D158" s="115" t="s">
        <v>279</v>
      </c>
      <c r="E158" s="113" t="s">
        <v>280</v>
      </c>
      <c r="F158" s="148">
        <v>1445.56</v>
      </c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</row>
    <row r="159" spans="1:24" s="145" customFormat="1" ht="33">
      <c r="A159" s="155">
        <f t="shared" si="2"/>
        <v>153</v>
      </c>
      <c r="B159" s="146">
        <v>43433</v>
      </c>
      <c r="C159" s="86">
        <v>3548</v>
      </c>
      <c r="D159" s="115" t="s">
        <v>160</v>
      </c>
      <c r="E159" s="115" t="s">
        <v>281</v>
      </c>
      <c r="F159" s="148">
        <v>67.55</v>
      </c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</row>
    <row r="160" spans="1:24" s="145" customFormat="1" ht="33">
      <c r="A160" s="155">
        <f t="shared" si="2"/>
        <v>154</v>
      </c>
      <c r="B160" s="146">
        <v>43433</v>
      </c>
      <c r="C160" s="86">
        <v>3549</v>
      </c>
      <c r="D160" s="115" t="s">
        <v>282</v>
      </c>
      <c r="E160" s="156" t="s">
        <v>283</v>
      </c>
      <c r="F160" s="148">
        <v>2082.5</v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1:24" s="145" customFormat="1" ht="24.75" customHeight="1">
      <c r="A161" s="155">
        <f t="shared" si="2"/>
        <v>155</v>
      </c>
      <c r="B161" s="146">
        <v>43433</v>
      </c>
      <c r="C161" s="86">
        <v>3552</v>
      </c>
      <c r="D161" s="115" t="s">
        <v>284</v>
      </c>
      <c r="E161" s="156" t="s">
        <v>285</v>
      </c>
      <c r="F161" s="148">
        <v>55.5</v>
      </c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</row>
    <row r="162" spans="1:24" s="145" customFormat="1" ht="33.75" customHeight="1">
      <c r="A162" s="155">
        <f t="shared" si="2"/>
        <v>156</v>
      </c>
      <c r="B162" s="146">
        <v>43433</v>
      </c>
      <c r="C162" s="86">
        <v>3553</v>
      </c>
      <c r="D162" s="115" t="s">
        <v>286</v>
      </c>
      <c r="E162" s="156" t="s">
        <v>287</v>
      </c>
      <c r="F162" s="148">
        <v>9981.7199999999993</v>
      </c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</row>
    <row r="163" spans="1:24" s="145" customFormat="1">
      <c r="A163" s="155">
        <f t="shared" si="2"/>
        <v>157</v>
      </c>
      <c r="B163" s="146">
        <v>43433</v>
      </c>
      <c r="C163" s="86">
        <v>3554</v>
      </c>
      <c r="D163" s="115" t="s">
        <v>288</v>
      </c>
      <c r="E163" s="156" t="s">
        <v>289</v>
      </c>
      <c r="F163" s="148">
        <v>12297.72</v>
      </c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</row>
    <row r="164" spans="1:24" s="145" customFormat="1" ht="33">
      <c r="A164" s="155">
        <f t="shared" si="2"/>
        <v>158</v>
      </c>
      <c r="B164" s="146">
        <v>43433</v>
      </c>
      <c r="C164" s="86">
        <v>3555</v>
      </c>
      <c r="D164" s="115" t="s">
        <v>290</v>
      </c>
      <c r="E164" s="156" t="s">
        <v>291</v>
      </c>
      <c r="F164" s="148">
        <v>6534.96</v>
      </c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</row>
    <row r="165" spans="1:24" s="145" customFormat="1" ht="33">
      <c r="A165" s="155">
        <f t="shared" si="2"/>
        <v>159</v>
      </c>
      <c r="B165" s="146">
        <v>43433</v>
      </c>
      <c r="C165" s="86">
        <v>3556</v>
      </c>
      <c r="D165" s="115" t="s">
        <v>292</v>
      </c>
      <c r="E165" s="156" t="s">
        <v>293</v>
      </c>
      <c r="F165" s="148">
        <v>14280</v>
      </c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</row>
    <row r="166" spans="1:24" s="145" customFormat="1" ht="33">
      <c r="A166" s="155">
        <f t="shared" si="2"/>
        <v>160</v>
      </c>
      <c r="B166" s="146">
        <v>43433</v>
      </c>
      <c r="C166" s="86">
        <v>3557</v>
      </c>
      <c r="D166" s="115" t="s">
        <v>294</v>
      </c>
      <c r="E166" s="156" t="s">
        <v>295</v>
      </c>
      <c r="F166" s="148">
        <v>3971.6</v>
      </c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spans="1:24" s="145" customFormat="1" ht="33">
      <c r="A167" s="155">
        <f t="shared" si="2"/>
        <v>161</v>
      </c>
      <c r="B167" s="146">
        <v>43433</v>
      </c>
      <c r="C167" s="86">
        <v>3558</v>
      </c>
      <c r="D167" s="115" t="s">
        <v>125</v>
      </c>
      <c r="E167" s="156" t="s">
        <v>296</v>
      </c>
      <c r="F167" s="148">
        <v>6520.72</v>
      </c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s="145" customFormat="1" ht="33">
      <c r="A168" s="155">
        <f t="shared" si="2"/>
        <v>162</v>
      </c>
      <c r="B168" s="146">
        <v>43433</v>
      </c>
      <c r="C168" s="86">
        <v>3559</v>
      </c>
      <c r="D168" s="115" t="s">
        <v>297</v>
      </c>
      <c r="E168" s="156" t="s">
        <v>296</v>
      </c>
      <c r="F168" s="148">
        <v>6284.11</v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</row>
    <row r="169" spans="1:24" s="145" customFormat="1" ht="33">
      <c r="A169" s="155">
        <f t="shared" si="2"/>
        <v>163</v>
      </c>
      <c r="B169" s="146">
        <v>43433</v>
      </c>
      <c r="C169" s="86">
        <v>3560</v>
      </c>
      <c r="D169" s="115" t="s">
        <v>314</v>
      </c>
      <c r="E169" s="156" t="s">
        <v>298</v>
      </c>
      <c r="F169" s="148">
        <v>6619.71</v>
      </c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spans="1:24" s="145" customFormat="1" ht="33">
      <c r="A170" s="155">
        <f t="shared" si="2"/>
        <v>164</v>
      </c>
      <c r="B170" s="146">
        <v>43433</v>
      </c>
      <c r="C170" s="86">
        <v>3561</v>
      </c>
      <c r="D170" s="115" t="s">
        <v>315</v>
      </c>
      <c r="E170" s="156" t="s">
        <v>296</v>
      </c>
      <c r="F170" s="148">
        <v>3439.9</v>
      </c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</row>
    <row r="171" spans="1:24" s="145" customFormat="1" ht="33">
      <c r="A171" s="155">
        <f t="shared" si="2"/>
        <v>165</v>
      </c>
      <c r="B171" s="146">
        <v>43433</v>
      </c>
      <c r="C171" s="86">
        <v>3562</v>
      </c>
      <c r="D171" s="115" t="s">
        <v>126</v>
      </c>
      <c r="E171" s="156" t="s">
        <v>299</v>
      </c>
      <c r="F171" s="148">
        <v>805.44</v>
      </c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</row>
    <row r="172" spans="1:24" s="145" customFormat="1" ht="33">
      <c r="A172" s="155">
        <f t="shared" si="2"/>
        <v>166</v>
      </c>
      <c r="B172" s="146">
        <v>43433</v>
      </c>
      <c r="C172" s="86">
        <v>3563</v>
      </c>
      <c r="D172" s="115" t="s">
        <v>314</v>
      </c>
      <c r="E172" s="156" t="s">
        <v>298</v>
      </c>
      <c r="F172" s="148">
        <v>4362.8</v>
      </c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</row>
    <row r="173" spans="1:24" s="145" customFormat="1" ht="33">
      <c r="A173" s="155">
        <f t="shared" si="2"/>
        <v>167</v>
      </c>
      <c r="B173" s="146">
        <v>43433</v>
      </c>
      <c r="C173" s="86">
        <v>3565</v>
      </c>
      <c r="D173" s="115" t="s">
        <v>300</v>
      </c>
      <c r="E173" s="156" t="s">
        <v>301</v>
      </c>
      <c r="F173" s="148">
        <v>10</v>
      </c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</row>
    <row r="174" spans="1:24" s="145" customFormat="1" ht="37.5" customHeight="1">
      <c r="A174" s="155">
        <f t="shared" si="2"/>
        <v>168</v>
      </c>
      <c r="B174" s="146">
        <v>43433</v>
      </c>
      <c r="C174" s="86">
        <v>3566</v>
      </c>
      <c r="D174" s="115" t="s">
        <v>302</v>
      </c>
      <c r="E174" s="156" t="s">
        <v>303</v>
      </c>
      <c r="F174" s="148">
        <v>1000</v>
      </c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</row>
    <row r="175" spans="1:24" s="145" customFormat="1">
      <c r="A175" s="155">
        <f t="shared" si="2"/>
        <v>169</v>
      </c>
      <c r="B175" s="146">
        <v>43433</v>
      </c>
      <c r="C175" s="86">
        <v>3567</v>
      </c>
      <c r="D175" s="115" t="s">
        <v>304</v>
      </c>
      <c r="E175" s="156" t="s">
        <v>305</v>
      </c>
      <c r="F175" s="148">
        <v>3100</v>
      </c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</row>
    <row r="176" spans="1:24" s="145" customFormat="1" ht="33">
      <c r="A176" s="155">
        <f t="shared" si="2"/>
        <v>170</v>
      </c>
      <c r="B176" s="146">
        <v>43433</v>
      </c>
      <c r="C176" s="86">
        <v>3568</v>
      </c>
      <c r="D176" s="115" t="s">
        <v>306</v>
      </c>
      <c r="E176" s="156" t="s">
        <v>307</v>
      </c>
      <c r="F176" s="148">
        <v>985.3</v>
      </c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</row>
    <row r="177" spans="1:24" s="145" customFormat="1" ht="50.25" thickBot="1">
      <c r="A177" s="155">
        <f t="shared" si="2"/>
        <v>171</v>
      </c>
      <c r="B177" s="152">
        <v>43433</v>
      </c>
      <c r="C177" s="153">
        <v>3570</v>
      </c>
      <c r="D177" s="157" t="s">
        <v>140</v>
      </c>
      <c r="E177" s="158" t="s">
        <v>141</v>
      </c>
      <c r="F177" s="154">
        <v>8000</v>
      </c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spans="1:24" s="145" customFormat="1" ht="24" customHeight="1" thickBot="1">
      <c r="A178" s="159"/>
      <c r="B178" s="160" t="s">
        <v>45</v>
      </c>
      <c r="C178" s="160"/>
      <c r="D178" s="160"/>
      <c r="E178" s="161"/>
      <c r="F178" s="162">
        <f>SUM(F7:F177)</f>
        <v>372706.98999999993</v>
      </c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</row>
  </sheetData>
  <mergeCells count="3">
    <mergeCell ref="A2:D2"/>
    <mergeCell ref="A3:D3"/>
    <mergeCell ref="A4:D4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F14" sqref="F14"/>
    </sheetView>
  </sheetViews>
  <sheetFormatPr defaultRowHeight="16.5"/>
  <cols>
    <col min="1" max="1" width="10.5703125" style="8" customWidth="1"/>
    <col min="2" max="2" width="11.85546875" style="8" bestFit="1" customWidth="1"/>
    <col min="3" max="3" width="22.7109375" style="8" customWidth="1"/>
    <col min="4" max="4" width="35.5703125" style="47" customWidth="1"/>
    <col min="5" max="5" width="81.42578125" style="8" customWidth="1"/>
    <col min="6" max="6" width="12" style="8" bestFit="1" customWidth="1"/>
    <col min="7" max="257" width="9.140625" style="8"/>
    <col min="258" max="258" width="15.140625" style="8" customWidth="1"/>
    <col min="259" max="259" width="9.140625" style="8"/>
    <col min="260" max="260" width="11.140625" style="8" customWidth="1"/>
    <col min="261" max="261" width="11.7109375" style="8" bestFit="1" customWidth="1"/>
    <col min="262" max="262" width="115.7109375" style="8" customWidth="1"/>
    <col min="263" max="513" width="9.140625" style="8"/>
    <col min="514" max="514" width="15.140625" style="8" customWidth="1"/>
    <col min="515" max="515" width="9.140625" style="8"/>
    <col min="516" max="516" width="11.140625" style="8" customWidth="1"/>
    <col min="517" max="517" width="11.7109375" style="8" bestFit="1" customWidth="1"/>
    <col min="518" max="518" width="115.7109375" style="8" customWidth="1"/>
    <col min="519" max="769" width="9.140625" style="8"/>
    <col min="770" max="770" width="15.140625" style="8" customWidth="1"/>
    <col min="771" max="771" width="9.140625" style="8"/>
    <col min="772" max="772" width="11.140625" style="8" customWidth="1"/>
    <col min="773" max="773" width="11.7109375" style="8" bestFit="1" customWidth="1"/>
    <col min="774" max="774" width="115.7109375" style="8" customWidth="1"/>
    <col min="775" max="1025" width="9.140625" style="8"/>
    <col min="1026" max="1026" width="15.140625" style="8" customWidth="1"/>
    <col min="1027" max="1027" width="9.140625" style="8"/>
    <col min="1028" max="1028" width="11.140625" style="8" customWidth="1"/>
    <col min="1029" max="1029" width="11.7109375" style="8" bestFit="1" customWidth="1"/>
    <col min="1030" max="1030" width="115.7109375" style="8" customWidth="1"/>
    <col min="1031" max="1281" width="9.140625" style="8"/>
    <col min="1282" max="1282" width="15.140625" style="8" customWidth="1"/>
    <col min="1283" max="1283" width="9.140625" style="8"/>
    <col min="1284" max="1284" width="11.140625" style="8" customWidth="1"/>
    <col min="1285" max="1285" width="11.7109375" style="8" bestFit="1" customWidth="1"/>
    <col min="1286" max="1286" width="115.7109375" style="8" customWidth="1"/>
    <col min="1287" max="1537" width="9.140625" style="8"/>
    <col min="1538" max="1538" width="15.140625" style="8" customWidth="1"/>
    <col min="1539" max="1539" width="9.140625" style="8"/>
    <col min="1540" max="1540" width="11.140625" style="8" customWidth="1"/>
    <col min="1541" max="1541" width="11.7109375" style="8" bestFit="1" customWidth="1"/>
    <col min="1542" max="1542" width="115.7109375" style="8" customWidth="1"/>
    <col min="1543" max="1793" width="9.140625" style="8"/>
    <col min="1794" max="1794" width="15.140625" style="8" customWidth="1"/>
    <col min="1795" max="1795" width="9.140625" style="8"/>
    <col min="1796" max="1796" width="11.140625" style="8" customWidth="1"/>
    <col min="1797" max="1797" width="11.7109375" style="8" bestFit="1" customWidth="1"/>
    <col min="1798" max="1798" width="115.7109375" style="8" customWidth="1"/>
    <col min="1799" max="2049" width="9.140625" style="8"/>
    <col min="2050" max="2050" width="15.140625" style="8" customWidth="1"/>
    <col min="2051" max="2051" width="9.140625" style="8"/>
    <col min="2052" max="2052" width="11.140625" style="8" customWidth="1"/>
    <col min="2053" max="2053" width="11.7109375" style="8" bestFit="1" customWidth="1"/>
    <col min="2054" max="2054" width="115.7109375" style="8" customWidth="1"/>
    <col min="2055" max="2305" width="9.140625" style="8"/>
    <col min="2306" max="2306" width="15.140625" style="8" customWidth="1"/>
    <col min="2307" max="2307" width="9.140625" style="8"/>
    <col min="2308" max="2308" width="11.140625" style="8" customWidth="1"/>
    <col min="2309" max="2309" width="11.7109375" style="8" bestFit="1" customWidth="1"/>
    <col min="2310" max="2310" width="115.7109375" style="8" customWidth="1"/>
    <col min="2311" max="2561" width="9.140625" style="8"/>
    <col min="2562" max="2562" width="15.140625" style="8" customWidth="1"/>
    <col min="2563" max="2563" width="9.140625" style="8"/>
    <col min="2564" max="2564" width="11.140625" style="8" customWidth="1"/>
    <col min="2565" max="2565" width="11.7109375" style="8" bestFit="1" customWidth="1"/>
    <col min="2566" max="2566" width="115.7109375" style="8" customWidth="1"/>
    <col min="2567" max="2817" width="9.140625" style="8"/>
    <col min="2818" max="2818" width="15.140625" style="8" customWidth="1"/>
    <col min="2819" max="2819" width="9.140625" style="8"/>
    <col min="2820" max="2820" width="11.140625" style="8" customWidth="1"/>
    <col min="2821" max="2821" width="11.7109375" style="8" bestFit="1" customWidth="1"/>
    <col min="2822" max="2822" width="115.7109375" style="8" customWidth="1"/>
    <col min="2823" max="3073" width="9.140625" style="8"/>
    <col min="3074" max="3074" width="15.140625" style="8" customWidth="1"/>
    <col min="3075" max="3075" width="9.140625" style="8"/>
    <col min="3076" max="3076" width="11.140625" style="8" customWidth="1"/>
    <col min="3077" max="3077" width="11.7109375" style="8" bestFit="1" customWidth="1"/>
    <col min="3078" max="3078" width="115.7109375" style="8" customWidth="1"/>
    <col min="3079" max="3329" width="9.140625" style="8"/>
    <col min="3330" max="3330" width="15.140625" style="8" customWidth="1"/>
    <col min="3331" max="3331" width="9.140625" style="8"/>
    <col min="3332" max="3332" width="11.140625" style="8" customWidth="1"/>
    <col min="3333" max="3333" width="11.7109375" style="8" bestFit="1" customWidth="1"/>
    <col min="3334" max="3334" width="115.7109375" style="8" customWidth="1"/>
    <col min="3335" max="3585" width="9.140625" style="8"/>
    <col min="3586" max="3586" width="15.140625" style="8" customWidth="1"/>
    <col min="3587" max="3587" width="9.140625" style="8"/>
    <col min="3588" max="3588" width="11.140625" style="8" customWidth="1"/>
    <col min="3589" max="3589" width="11.7109375" style="8" bestFit="1" customWidth="1"/>
    <col min="3590" max="3590" width="115.7109375" style="8" customWidth="1"/>
    <col min="3591" max="3841" width="9.140625" style="8"/>
    <col min="3842" max="3842" width="15.140625" style="8" customWidth="1"/>
    <col min="3843" max="3843" width="9.140625" style="8"/>
    <col min="3844" max="3844" width="11.140625" style="8" customWidth="1"/>
    <col min="3845" max="3845" width="11.7109375" style="8" bestFit="1" customWidth="1"/>
    <col min="3846" max="3846" width="115.7109375" style="8" customWidth="1"/>
    <col min="3847" max="4097" width="9.140625" style="8"/>
    <col min="4098" max="4098" width="15.140625" style="8" customWidth="1"/>
    <col min="4099" max="4099" width="9.140625" style="8"/>
    <col min="4100" max="4100" width="11.140625" style="8" customWidth="1"/>
    <col min="4101" max="4101" width="11.7109375" style="8" bestFit="1" customWidth="1"/>
    <col min="4102" max="4102" width="115.7109375" style="8" customWidth="1"/>
    <col min="4103" max="4353" width="9.140625" style="8"/>
    <col min="4354" max="4354" width="15.140625" style="8" customWidth="1"/>
    <col min="4355" max="4355" width="9.140625" style="8"/>
    <col min="4356" max="4356" width="11.140625" style="8" customWidth="1"/>
    <col min="4357" max="4357" width="11.7109375" style="8" bestFit="1" customWidth="1"/>
    <col min="4358" max="4358" width="115.7109375" style="8" customWidth="1"/>
    <col min="4359" max="4609" width="9.140625" style="8"/>
    <col min="4610" max="4610" width="15.140625" style="8" customWidth="1"/>
    <col min="4611" max="4611" width="9.140625" style="8"/>
    <col min="4612" max="4612" width="11.140625" style="8" customWidth="1"/>
    <col min="4613" max="4613" width="11.7109375" style="8" bestFit="1" customWidth="1"/>
    <col min="4614" max="4614" width="115.7109375" style="8" customWidth="1"/>
    <col min="4615" max="4865" width="9.140625" style="8"/>
    <col min="4866" max="4866" width="15.140625" style="8" customWidth="1"/>
    <col min="4867" max="4867" width="9.140625" style="8"/>
    <col min="4868" max="4868" width="11.140625" style="8" customWidth="1"/>
    <col min="4869" max="4869" width="11.7109375" style="8" bestFit="1" customWidth="1"/>
    <col min="4870" max="4870" width="115.7109375" style="8" customWidth="1"/>
    <col min="4871" max="5121" width="9.140625" style="8"/>
    <col min="5122" max="5122" width="15.140625" style="8" customWidth="1"/>
    <col min="5123" max="5123" width="9.140625" style="8"/>
    <col min="5124" max="5124" width="11.140625" style="8" customWidth="1"/>
    <col min="5125" max="5125" width="11.7109375" style="8" bestFit="1" customWidth="1"/>
    <col min="5126" max="5126" width="115.7109375" style="8" customWidth="1"/>
    <col min="5127" max="5377" width="9.140625" style="8"/>
    <col min="5378" max="5378" width="15.140625" style="8" customWidth="1"/>
    <col min="5379" max="5379" width="9.140625" style="8"/>
    <col min="5380" max="5380" width="11.140625" style="8" customWidth="1"/>
    <col min="5381" max="5381" width="11.7109375" style="8" bestFit="1" customWidth="1"/>
    <col min="5382" max="5382" width="115.7109375" style="8" customWidth="1"/>
    <col min="5383" max="5633" width="9.140625" style="8"/>
    <col min="5634" max="5634" width="15.140625" style="8" customWidth="1"/>
    <col min="5635" max="5635" width="9.140625" style="8"/>
    <col min="5636" max="5636" width="11.140625" style="8" customWidth="1"/>
    <col min="5637" max="5637" width="11.7109375" style="8" bestFit="1" customWidth="1"/>
    <col min="5638" max="5638" width="115.7109375" style="8" customWidth="1"/>
    <col min="5639" max="5889" width="9.140625" style="8"/>
    <col min="5890" max="5890" width="15.140625" style="8" customWidth="1"/>
    <col min="5891" max="5891" width="9.140625" style="8"/>
    <col min="5892" max="5892" width="11.140625" style="8" customWidth="1"/>
    <col min="5893" max="5893" width="11.7109375" style="8" bestFit="1" customWidth="1"/>
    <col min="5894" max="5894" width="115.7109375" style="8" customWidth="1"/>
    <col min="5895" max="6145" width="9.140625" style="8"/>
    <col min="6146" max="6146" width="15.140625" style="8" customWidth="1"/>
    <col min="6147" max="6147" width="9.140625" style="8"/>
    <col min="6148" max="6148" width="11.140625" style="8" customWidth="1"/>
    <col min="6149" max="6149" width="11.7109375" style="8" bestFit="1" customWidth="1"/>
    <col min="6150" max="6150" width="115.7109375" style="8" customWidth="1"/>
    <col min="6151" max="6401" width="9.140625" style="8"/>
    <col min="6402" max="6402" width="15.140625" style="8" customWidth="1"/>
    <col min="6403" max="6403" width="9.140625" style="8"/>
    <col min="6404" max="6404" width="11.140625" style="8" customWidth="1"/>
    <col min="6405" max="6405" width="11.7109375" style="8" bestFit="1" customWidth="1"/>
    <col min="6406" max="6406" width="115.7109375" style="8" customWidth="1"/>
    <col min="6407" max="6657" width="9.140625" style="8"/>
    <col min="6658" max="6658" width="15.140625" style="8" customWidth="1"/>
    <col min="6659" max="6659" width="9.140625" style="8"/>
    <col min="6660" max="6660" width="11.140625" style="8" customWidth="1"/>
    <col min="6661" max="6661" width="11.7109375" style="8" bestFit="1" customWidth="1"/>
    <col min="6662" max="6662" width="115.7109375" style="8" customWidth="1"/>
    <col min="6663" max="6913" width="9.140625" style="8"/>
    <col min="6914" max="6914" width="15.140625" style="8" customWidth="1"/>
    <col min="6915" max="6915" width="9.140625" style="8"/>
    <col min="6916" max="6916" width="11.140625" style="8" customWidth="1"/>
    <col min="6917" max="6917" width="11.7109375" style="8" bestFit="1" customWidth="1"/>
    <col min="6918" max="6918" width="115.7109375" style="8" customWidth="1"/>
    <col min="6919" max="7169" width="9.140625" style="8"/>
    <col min="7170" max="7170" width="15.140625" style="8" customWidth="1"/>
    <col min="7171" max="7171" width="9.140625" style="8"/>
    <col min="7172" max="7172" width="11.140625" style="8" customWidth="1"/>
    <col min="7173" max="7173" width="11.7109375" style="8" bestFit="1" customWidth="1"/>
    <col min="7174" max="7174" width="115.7109375" style="8" customWidth="1"/>
    <col min="7175" max="7425" width="9.140625" style="8"/>
    <col min="7426" max="7426" width="15.140625" style="8" customWidth="1"/>
    <col min="7427" max="7427" width="9.140625" style="8"/>
    <col min="7428" max="7428" width="11.140625" style="8" customWidth="1"/>
    <col min="7429" max="7429" width="11.7109375" style="8" bestFit="1" customWidth="1"/>
    <col min="7430" max="7430" width="115.7109375" style="8" customWidth="1"/>
    <col min="7431" max="7681" width="9.140625" style="8"/>
    <col min="7682" max="7682" width="15.140625" style="8" customWidth="1"/>
    <col min="7683" max="7683" width="9.140625" style="8"/>
    <col min="7684" max="7684" width="11.140625" style="8" customWidth="1"/>
    <col min="7685" max="7685" width="11.7109375" style="8" bestFit="1" customWidth="1"/>
    <col min="7686" max="7686" width="115.7109375" style="8" customWidth="1"/>
    <col min="7687" max="7937" width="9.140625" style="8"/>
    <col min="7938" max="7938" width="15.140625" style="8" customWidth="1"/>
    <col min="7939" max="7939" width="9.140625" style="8"/>
    <col min="7940" max="7940" width="11.140625" style="8" customWidth="1"/>
    <col min="7941" max="7941" width="11.7109375" style="8" bestFit="1" customWidth="1"/>
    <col min="7942" max="7942" width="115.7109375" style="8" customWidth="1"/>
    <col min="7943" max="8193" width="9.140625" style="8"/>
    <col min="8194" max="8194" width="15.140625" style="8" customWidth="1"/>
    <col min="8195" max="8195" width="9.140625" style="8"/>
    <col min="8196" max="8196" width="11.140625" style="8" customWidth="1"/>
    <col min="8197" max="8197" width="11.7109375" style="8" bestFit="1" customWidth="1"/>
    <col min="8198" max="8198" width="115.7109375" style="8" customWidth="1"/>
    <col min="8199" max="8449" width="9.140625" style="8"/>
    <col min="8450" max="8450" width="15.140625" style="8" customWidth="1"/>
    <col min="8451" max="8451" width="9.140625" style="8"/>
    <col min="8452" max="8452" width="11.140625" style="8" customWidth="1"/>
    <col min="8453" max="8453" width="11.7109375" style="8" bestFit="1" customWidth="1"/>
    <col min="8454" max="8454" width="115.7109375" style="8" customWidth="1"/>
    <col min="8455" max="8705" width="9.140625" style="8"/>
    <col min="8706" max="8706" width="15.140625" style="8" customWidth="1"/>
    <col min="8707" max="8707" width="9.140625" style="8"/>
    <col min="8708" max="8708" width="11.140625" style="8" customWidth="1"/>
    <col min="8709" max="8709" width="11.7109375" style="8" bestFit="1" customWidth="1"/>
    <col min="8710" max="8710" width="115.7109375" style="8" customWidth="1"/>
    <col min="8711" max="8961" width="9.140625" style="8"/>
    <col min="8962" max="8962" width="15.140625" style="8" customWidth="1"/>
    <col min="8963" max="8963" width="9.140625" style="8"/>
    <col min="8964" max="8964" width="11.140625" style="8" customWidth="1"/>
    <col min="8965" max="8965" width="11.7109375" style="8" bestFit="1" customWidth="1"/>
    <col min="8966" max="8966" width="115.7109375" style="8" customWidth="1"/>
    <col min="8967" max="9217" width="9.140625" style="8"/>
    <col min="9218" max="9218" width="15.140625" style="8" customWidth="1"/>
    <col min="9219" max="9219" width="9.140625" style="8"/>
    <col min="9220" max="9220" width="11.140625" style="8" customWidth="1"/>
    <col min="9221" max="9221" width="11.7109375" style="8" bestFit="1" customWidth="1"/>
    <col min="9222" max="9222" width="115.7109375" style="8" customWidth="1"/>
    <col min="9223" max="9473" width="9.140625" style="8"/>
    <col min="9474" max="9474" width="15.140625" style="8" customWidth="1"/>
    <col min="9475" max="9475" width="9.140625" style="8"/>
    <col min="9476" max="9476" width="11.140625" style="8" customWidth="1"/>
    <col min="9477" max="9477" width="11.7109375" style="8" bestFit="1" customWidth="1"/>
    <col min="9478" max="9478" width="115.7109375" style="8" customWidth="1"/>
    <col min="9479" max="9729" width="9.140625" style="8"/>
    <col min="9730" max="9730" width="15.140625" style="8" customWidth="1"/>
    <col min="9731" max="9731" width="9.140625" style="8"/>
    <col min="9732" max="9732" width="11.140625" style="8" customWidth="1"/>
    <col min="9733" max="9733" width="11.7109375" style="8" bestFit="1" customWidth="1"/>
    <col min="9734" max="9734" width="115.7109375" style="8" customWidth="1"/>
    <col min="9735" max="9985" width="9.140625" style="8"/>
    <col min="9986" max="9986" width="15.140625" style="8" customWidth="1"/>
    <col min="9987" max="9987" width="9.140625" style="8"/>
    <col min="9988" max="9988" width="11.140625" style="8" customWidth="1"/>
    <col min="9989" max="9989" width="11.7109375" style="8" bestFit="1" customWidth="1"/>
    <col min="9990" max="9990" width="115.7109375" style="8" customWidth="1"/>
    <col min="9991" max="10241" width="9.140625" style="8"/>
    <col min="10242" max="10242" width="15.140625" style="8" customWidth="1"/>
    <col min="10243" max="10243" width="9.140625" style="8"/>
    <col min="10244" max="10244" width="11.140625" style="8" customWidth="1"/>
    <col min="10245" max="10245" width="11.7109375" style="8" bestFit="1" customWidth="1"/>
    <col min="10246" max="10246" width="115.7109375" style="8" customWidth="1"/>
    <col min="10247" max="10497" width="9.140625" style="8"/>
    <col min="10498" max="10498" width="15.140625" style="8" customWidth="1"/>
    <col min="10499" max="10499" width="9.140625" style="8"/>
    <col min="10500" max="10500" width="11.140625" style="8" customWidth="1"/>
    <col min="10501" max="10501" width="11.7109375" style="8" bestFit="1" customWidth="1"/>
    <col min="10502" max="10502" width="115.7109375" style="8" customWidth="1"/>
    <col min="10503" max="10753" width="9.140625" style="8"/>
    <col min="10754" max="10754" width="15.140625" style="8" customWidth="1"/>
    <col min="10755" max="10755" width="9.140625" style="8"/>
    <col min="10756" max="10756" width="11.140625" style="8" customWidth="1"/>
    <col min="10757" max="10757" width="11.7109375" style="8" bestFit="1" customWidth="1"/>
    <col min="10758" max="10758" width="115.7109375" style="8" customWidth="1"/>
    <col min="10759" max="11009" width="9.140625" style="8"/>
    <col min="11010" max="11010" width="15.140625" style="8" customWidth="1"/>
    <col min="11011" max="11011" width="9.140625" style="8"/>
    <col min="11012" max="11012" width="11.140625" style="8" customWidth="1"/>
    <col min="11013" max="11013" width="11.7109375" style="8" bestFit="1" customWidth="1"/>
    <col min="11014" max="11014" width="115.7109375" style="8" customWidth="1"/>
    <col min="11015" max="11265" width="9.140625" style="8"/>
    <col min="11266" max="11266" width="15.140625" style="8" customWidth="1"/>
    <col min="11267" max="11267" width="9.140625" style="8"/>
    <col min="11268" max="11268" width="11.140625" style="8" customWidth="1"/>
    <col min="11269" max="11269" width="11.7109375" style="8" bestFit="1" customWidth="1"/>
    <col min="11270" max="11270" width="115.7109375" style="8" customWidth="1"/>
    <col min="11271" max="11521" width="9.140625" style="8"/>
    <col min="11522" max="11522" width="15.140625" style="8" customWidth="1"/>
    <col min="11523" max="11523" width="9.140625" style="8"/>
    <col min="11524" max="11524" width="11.140625" style="8" customWidth="1"/>
    <col min="11525" max="11525" width="11.7109375" style="8" bestFit="1" customWidth="1"/>
    <col min="11526" max="11526" width="115.7109375" style="8" customWidth="1"/>
    <col min="11527" max="11777" width="9.140625" style="8"/>
    <col min="11778" max="11778" width="15.140625" style="8" customWidth="1"/>
    <col min="11779" max="11779" width="9.140625" style="8"/>
    <col min="11780" max="11780" width="11.140625" style="8" customWidth="1"/>
    <col min="11781" max="11781" width="11.7109375" style="8" bestFit="1" customWidth="1"/>
    <col min="11782" max="11782" width="115.7109375" style="8" customWidth="1"/>
    <col min="11783" max="12033" width="9.140625" style="8"/>
    <col min="12034" max="12034" width="15.140625" style="8" customWidth="1"/>
    <col min="12035" max="12035" width="9.140625" style="8"/>
    <col min="12036" max="12036" width="11.140625" style="8" customWidth="1"/>
    <col min="12037" max="12037" width="11.7109375" style="8" bestFit="1" customWidth="1"/>
    <col min="12038" max="12038" width="115.7109375" style="8" customWidth="1"/>
    <col min="12039" max="12289" width="9.140625" style="8"/>
    <col min="12290" max="12290" width="15.140625" style="8" customWidth="1"/>
    <col min="12291" max="12291" width="9.140625" style="8"/>
    <col min="12292" max="12292" width="11.140625" style="8" customWidth="1"/>
    <col min="12293" max="12293" width="11.7109375" style="8" bestFit="1" customWidth="1"/>
    <col min="12294" max="12294" width="115.7109375" style="8" customWidth="1"/>
    <col min="12295" max="12545" width="9.140625" style="8"/>
    <col min="12546" max="12546" width="15.140625" style="8" customWidth="1"/>
    <col min="12547" max="12547" width="9.140625" style="8"/>
    <col min="12548" max="12548" width="11.140625" style="8" customWidth="1"/>
    <col min="12549" max="12549" width="11.7109375" style="8" bestFit="1" customWidth="1"/>
    <col min="12550" max="12550" width="115.7109375" style="8" customWidth="1"/>
    <col min="12551" max="12801" width="9.140625" style="8"/>
    <col min="12802" max="12802" width="15.140625" style="8" customWidth="1"/>
    <col min="12803" max="12803" width="9.140625" style="8"/>
    <col min="12804" max="12804" width="11.140625" style="8" customWidth="1"/>
    <col min="12805" max="12805" width="11.7109375" style="8" bestFit="1" customWidth="1"/>
    <col min="12806" max="12806" width="115.7109375" style="8" customWidth="1"/>
    <col min="12807" max="13057" width="9.140625" style="8"/>
    <col min="13058" max="13058" width="15.140625" style="8" customWidth="1"/>
    <col min="13059" max="13059" width="9.140625" style="8"/>
    <col min="13060" max="13060" width="11.140625" style="8" customWidth="1"/>
    <col min="13061" max="13061" width="11.7109375" style="8" bestFit="1" customWidth="1"/>
    <col min="13062" max="13062" width="115.7109375" style="8" customWidth="1"/>
    <col min="13063" max="13313" width="9.140625" style="8"/>
    <col min="13314" max="13314" width="15.140625" style="8" customWidth="1"/>
    <col min="13315" max="13315" width="9.140625" style="8"/>
    <col min="13316" max="13316" width="11.140625" style="8" customWidth="1"/>
    <col min="13317" max="13317" width="11.7109375" style="8" bestFit="1" customWidth="1"/>
    <col min="13318" max="13318" width="115.7109375" style="8" customWidth="1"/>
    <col min="13319" max="13569" width="9.140625" style="8"/>
    <col min="13570" max="13570" width="15.140625" style="8" customWidth="1"/>
    <col min="13571" max="13571" width="9.140625" style="8"/>
    <col min="13572" max="13572" width="11.140625" style="8" customWidth="1"/>
    <col min="13573" max="13573" width="11.7109375" style="8" bestFit="1" customWidth="1"/>
    <col min="13574" max="13574" width="115.7109375" style="8" customWidth="1"/>
    <col min="13575" max="13825" width="9.140625" style="8"/>
    <col min="13826" max="13826" width="15.140625" style="8" customWidth="1"/>
    <col min="13827" max="13827" width="9.140625" style="8"/>
    <col min="13828" max="13828" width="11.140625" style="8" customWidth="1"/>
    <col min="13829" max="13829" width="11.7109375" style="8" bestFit="1" customWidth="1"/>
    <col min="13830" max="13830" width="115.7109375" style="8" customWidth="1"/>
    <col min="13831" max="14081" width="9.140625" style="8"/>
    <col min="14082" max="14082" width="15.140625" style="8" customWidth="1"/>
    <col min="14083" max="14083" width="9.140625" style="8"/>
    <col min="14084" max="14084" width="11.140625" style="8" customWidth="1"/>
    <col min="14085" max="14085" width="11.7109375" style="8" bestFit="1" customWidth="1"/>
    <col min="14086" max="14086" width="115.7109375" style="8" customWidth="1"/>
    <col min="14087" max="14337" width="9.140625" style="8"/>
    <col min="14338" max="14338" width="15.140625" style="8" customWidth="1"/>
    <col min="14339" max="14339" width="9.140625" style="8"/>
    <col min="14340" max="14340" width="11.140625" style="8" customWidth="1"/>
    <col min="14341" max="14341" width="11.7109375" style="8" bestFit="1" customWidth="1"/>
    <col min="14342" max="14342" width="115.7109375" style="8" customWidth="1"/>
    <col min="14343" max="14593" width="9.140625" style="8"/>
    <col min="14594" max="14594" width="15.140625" style="8" customWidth="1"/>
    <col min="14595" max="14595" width="9.140625" style="8"/>
    <col min="14596" max="14596" width="11.140625" style="8" customWidth="1"/>
    <col min="14597" max="14597" width="11.7109375" style="8" bestFit="1" customWidth="1"/>
    <col min="14598" max="14598" width="115.7109375" style="8" customWidth="1"/>
    <col min="14599" max="14849" width="9.140625" style="8"/>
    <col min="14850" max="14850" width="15.140625" style="8" customWidth="1"/>
    <col min="14851" max="14851" width="9.140625" style="8"/>
    <col min="14852" max="14852" width="11.140625" style="8" customWidth="1"/>
    <col min="14853" max="14853" width="11.7109375" style="8" bestFit="1" customWidth="1"/>
    <col min="14854" max="14854" width="115.7109375" style="8" customWidth="1"/>
    <col min="14855" max="15105" width="9.140625" style="8"/>
    <col min="15106" max="15106" width="15.140625" style="8" customWidth="1"/>
    <col min="15107" max="15107" width="9.140625" style="8"/>
    <col min="15108" max="15108" width="11.140625" style="8" customWidth="1"/>
    <col min="15109" max="15109" width="11.7109375" style="8" bestFit="1" customWidth="1"/>
    <col min="15110" max="15110" width="115.7109375" style="8" customWidth="1"/>
    <col min="15111" max="15361" width="9.140625" style="8"/>
    <col min="15362" max="15362" width="15.140625" style="8" customWidth="1"/>
    <col min="15363" max="15363" width="9.140625" style="8"/>
    <col min="15364" max="15364" width="11.140625" style="8" customWidth="1"/>
    <col min="15365" max="15365" width="11.7109375" style="8" bestFit="1" customWidth="1"/>
    <col min="15366" max="15366" width="115.7109375" style="8" customWidth="1"/>
    <col min="15367" max="15617" width="9.140625" style="8"/>
    <col min="15618" max="15618" width="15.140625" style="8" customWidth="1"/>
    <col min="15619" max="15619" width="9.140625" style="8"/>
    <col min="15620" max="15620" width="11.140625" style="8" customWidth="1"/>
    <col min="15621" max="15621" width="11.7109375" style="8" bestFit="1" customWidth="1"/>
    <col min="15622" max="15622" width="115.7109375" style="8" customWidth="1"/>
    <col min="15623" max="15873" width="9.140625" style="8"/>
    <col min="15874" max="15874" width="15.140625" style="8" customWidth="1"/>
    <col min="15875" max="15875" width="9.140625" style="8"/>
    <col min="15876" max="15876" width="11.140625" style="8" customWidth="1"/>
    <col min="15877" max="15877" width="11.7109375" style="8" bestFit="1" customWidth="1"/>
    <col min="15878" max="15878" width="115.7109375" style="8" customWidth="1"/>
    <col min="15879" max="16129" width="9.140625" style="8"/>
    <col min="16130" max="16130" width="15.140625" style="8" customWidth="1"/>
    <col min="16131" max="16131" width="9.140625" style="8"/>
    <col min="16132" max="16132" width="11.140625" style="8" customWidth="1"/>
    <col min="16133" max="16133" width="11.7109375" style="8" bestFit="1" customWidth="1"/>
    <col min="16134" max="16134" width="115.7109375" style="8" customWidth="1"/>
    <col min="16135" max="16384" width="9.140625" style="8"/>
  </cols>
  <sheetData>
    <row r="1" spans="1:33" s="20" customFormat="1">
      <c r="A1" s="4" t="s">
        <v>39</v>
      </c>
      <c r="B1" s="22"/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3" s="20" customFormat="1">
      <c r="A2" s="4" t="s">
        <v>31</v>
      </c>
      <c r="B2" s="4"/>
      <c r="C2" s="4"/>
      <c r="D2" s="15"/>
      <c r="E2" s="7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33" s="20" customFormat="1">
      <c r="A3" s="4" t="s">
        <v>40</v>
      </c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33" s="20" customFormat="1">
      <c r="A4" s="4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33" s="20" customFormat="1">
      <c r="A5" s="4"/>
      <c r="B5" s="22"/>
      <c r="C5" s="4" t="s">
        <v>129</v>
      </c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3" s="20" customFormat="1">
      <c r="A6" s="4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3">
      <c r="A7" s="20"/>
      <c r="B7" s="20"/>
      <c r="C7" s="20"/>
      <c r="D7" s="21"/>
      <c r="E7" s="20"/>
      <c r="F7" s="20"/>
      <c r="G7" s="20"/>
      <c r="H7" s="20"/>
      <c r="I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46" customFormat="1" ht="49.5">
      <c r="A8" s="72" t="s">
        <v>1</v>
      </c>
      <c r="B8" s="72" t="s">
        <v>41</v>
      </c>
      <c r="C8" s="73" t="s">
        <v>42</v>
      </c>
      <c r="D8" s="73" t="s">
        <v>15</v>
      </c>
      <c r="E8" s="74" t="s">
        <v>43</v>
      </c>
      <c r="F8" s="75" t="s">
        <v>44</v>
      </c>
    </row>
    <row r="9" spans="1:33" customFormat="1" ht="69.75" customHeight="1">
      <c r="A9" s="165">
        <v>1</v>
      </c>
      <c r="B9" s="166">
        <v>43417</v>
      </c>
      <c r="C9" s="165">
        <v>143</v>
      </c>
      <c r="D9" s="167" t="s">
        <v>321</v>
      </c>
      <c r="E9" s="167" t="s">
        <v>324</v>
      </c>
      <c r="F9" s="168">
        <v>360</v>
      </c>
    </row>
    <row r="10" spans="1:33" customFormat="1" ht="78.75" customHeight="1">
      <c r="A10" s="165">
        <v>2</v>
      </c>
      <c r="B10" s="166">
        <v>43420</v>
      </c>
      <c r="C10" s="165">
        <v>145</v>
      </c>
      <c r="D10" s="167" t="s">
        <v>55</v>
      </c>
      <c r="E10" s="169" t="s">
        <v>325</v>
      </c>
      <c r="F10" s="168">
        <v>118</v>
      </c>
    </row>
    <row r="11" spans="1:33" customFormat="1" ht="87.75" customHeight="1">
      <c r="A11" s="165">
        <v>3</v>
      </c>
      <c r="B11" s="166">
        <v>43420</v>
      </c>
      <c r="C11" s="165">
        <v>3424</v>
      </c>
      <c r="D11" s="167" t="s">
        <v>322</v>
      </c>
      <c r="E11" s="169" t="s">
        <v>326</v>
      </c>
      <c r="F11" s="165">
        <v>115.58</v>
      </c>
    </row>
    <row r="12" spans="1:33" customFormat="1" ht="56.25" customHeight="1">
      <c r="A12" s="165">
        <v>4</v>
      </c>
      <c r="B12" s="166">
        <v>43426</v>
      </c>
      <c r="C12" s="165">
        <v>149</v>
      </c>
      <c r="D12" s="169" t="s">
        <v>323</v>
      </c>
      <c r="E12" s="169" t="s">
        <v>327</v>
      </c>
      <c r="F12" s="165">
        <v>169.8</v>
      </c>
    </row>
    <row r="13" spans="1:33" customFormat="1" ht="30" customHeight="1">
      <c r="A13" s="178" t="s">
        <v>29</v>
      </c>
      <c r="B13" s="179"/>
      <c r="C13" s="85"/>
      <c r="D13" s="85"/>
      <c r="E13" s="85"/>
      <c r="F13" s="170">
        <f>SUM(F9:F12)</f>
        <v>763.38000000000011</v>
      </c>
    </row>
  </sheetData>
  <mergeCells count="1"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workbookViewId="0">
      <selection activeCell="I7" sqref="I7"/>
    </sheetView>
  </sheetViews>
  <sheetFormatPr defaultRowHeight="16.5"/>
  <cols>
    <col min="1" max="1" width="8.28515625" style="8" customWidth="1"/>
    <col min="2" max="2" width="12.85546875" style="8" customWidth="1"/>
    <col min="3" max="3" width="22.5703125" style="8" customWidth="1"/>
    <col min="4" max="4" width="24.85546875" style="8" customWidth="1"/>
    <col min="5" max="5" width="59.85546875" style="19" customWidth="1"/>
    <col min="6" max="6" width="18.28515625" style="117" customWidth="1"/>
    <col min="7" max="7" width="21.140625" style="8" customWidth="1"/>
    <col min="8" max="8" width="11.28515625" style="8" customWidth="1"/>
    <col min="9" max="256" width="9.140625" style="8"/>
    <col min="257" max="257" width="6.5703125" style="8" customWidth="1"/>
    <col min="258" max="258" width="12.85546875" style="8" customWidth="1"/>
    <col min="259" max="259" width="13.7109375" style="8" customWidth="1"/>
    <col min="260" max="260" width="21.85546875" style="8" customWidth="1"/>
    <col min="261" max="261" width="32" style="8" customWidth="1"/>
    <col min="262" max="262" width="12.85546875" style="8" customWidth="1"/>
    <col min="263" max="263" width="21.140625" style="8" customWidth="1"/>
    <col min="264" max="264" width="11.28515625" style="8" customWidth="1"/>
    <col min="265" max="512" width="9.140625" style="8"/>
    <col min="513" max="513" width="6.5703125" style="8" customWidth="1"/>
    <col min="514" max="514" width="12.85546875" style="8" customWidth="1"/>
    <col min="515" max="515" width="13.7109375" style="8" customWidth="1"/>
    <col min="516" max="516" width="21.85546875" style="8" customWidth="1"/>
    <col min="517" max="517" width="32" style="8" customWidth="1"/>
    <col min="518" max="518" width="12.85546875" style="8" customWidth="1"/>
    <col min="519" max="519" width="21.140625" style="8" customWidth="1"/>
    <col min="520" max="520" width="11.28515625" style="8" customWidth="1"/>
    <col min="521" max="768" width="9.140625" style="8"/>
    <col min="769" max="769" width="6.5703125" style="8" customWidth="1"/>
    <col min="770" max="770" width="12.85546875" style="8" customWidth="1"/>
    <col min="771" max="771" width="13.7109375" style="8" customWidth="1"/>
    <col min="772" max="772" width="21.85546875" style="8" customWidth="1"/>
    <col min="773" max="773" width="32" style="8" customWidth="1"/>
    <col min="774" max="774" width="12.85546875" style="8" customWidth="1"/>
    <col min="775" max="775" width="21.140625" style="8" customWidth="1"/>
    <col min="776" max="776" width="11.28515625" style="8" customWidth="1"/>
    <col min="777" max="1024" width="9.140625" style="8"/>
    <col min="1025" max="1025" width="6.5703125" style="8" customWidth="1"/>
    <col min="1026" max="1026" width="12.85546875" style="8" customWidth="1"/>
    <col min="1027" max="1027" width="13.7109375" style="8" customWidth="1"/>
    <col min="1028" max="1028" width="21.85546875" style="8" customWidth="1"/>
    <col min="1029" max="1029" width="32" style="8" customWidth="1"/>
    <col min="1030" max="1030" width="12.85546875" style="8" customWidth="1"/>
    <col min="1031" max="1031" width="21.140625" style="8" customWidth="1"/>
    <col min="1032" max="1032" width="11.28515625" style="8" customWidth="1"/>
    <col min="1033" max="1280" width="9.140625" style="8"/>
    <col min="1281" max="1281" width="6.5703125" style="8" customWidth="1"/>
    <col min="1282" max="1282" width="12.85546875" style="8" customWidth="1"/>
    <col min="1283" max="1283" width="13.7109375" style="8" customWidth="1"/>
    <col min="1284" max="1284" width="21.85546875" style="8" customWidth="1"/>
    <col min="1285" max="1285" width="32" style="8" customWidth="1"/>
    <col min="1286" max="1286" width="12.85546875" style="8" customWidth="1"/>
    <col min="1287" max="1287" width="21.140625" style="8" customWidth="1"/>
    <col min="1288" max="1288" width="11.28515625" style="8" customWidth="1"/>
    <col min="1289" max="1536" width="9.140625" style="8"/>
    <col min="1537" max="1537" width="6.5703125" style="8" customWidth="1"/>
    <col min="1538" max="1538" width="12.85546875" style="8" customWidth="1"/>
    <col min="1539" max="1539" width="13.7109375" style="8" customWidth="1"/>
    <col min="1540" max="1540" width="21.85546875" style="8" customWidth="1"/>
    <col min="1541" max="1541" width="32" style="8" customWidth="1"/>
    <col min="1542" max="1542" width="12.85546875" style="8" customWidth="1"/>
    <col min="1543" max="1543" width="21.140625" style="8" customWidth="1"/>
    <col min="1544" max="1544" width="11.28515625" style="8" customWidth="1"/>
    <col min="1545" max="1792" width="9.140625" style="8"/>
    <col min="1793" max="1793" width="6.5703125" style="8" customWidth="1"/>
    <col min="1794" max="1794" width="12.85546875" style="8" customWidth="1"/>
    <col min="1795" max="1795" width="13.7109375" style="8" customWidth="1"/>
    <col min="1796" max="1796" width="21.85546875" style="8" customWidth="1"/>
    <col min="1797" max="1797" width="32" style="8" customWidth="1"/>
    <col min="1798" max="1798" width="12.85546875" style="8" customWidth="1"/>
    <col min="1799" max="1799" width="21.140625" style="8" customWidth="1"/>
    <col min="1800" max="1800" width="11.28515625" style="8" customWidth="1"/>
    <col min="1801" max="2048" width="9.140625" style="8"/>
    <col min="2049" max="2049" width="6.5703125" style="8" customWidth="1"/>
    <col min="2050" max="2050" width="12.85546875" style="8" customWidth="1"/>
    <col min="2051" max="2051" width="13.7109375" style="8" customWidth="1"/>
    <col min="2052" max="2052" width="21.85546875" style="8" customWidth="1"/>
    <col min="2053" max="2053" width="32" style="8" customWidth="1"/>
    <col min="2054" max="2054" width="12.85546875" style="8" customWidth="1"/>
    <col min="2055" max="2055" width="21.140625" style="8" customWidth="1"/>
    <col min="2056" max="2056" width="11.28515625" style="8" customWidth="1"/>
    <col min="2057" max="2304" width="9.140625" style="8"/>
    <col min="2305" max="2305" width="6.5703125" style="8" customWidth="1"/>
    <col min="2306" max="2306" width="12.85546875" style="8" customWidth="1"/>
    <col min="2307" max="2307" width="13.7109375" style="8" customWidth="1"/>
    <col min="2308" max="2308" width="21.85546875" style="8" customWidth="1"/>
    <col min="2309" max="2309" width="32" style="8" customWidth="1"/>
    <col min="2310" max="2310" width="12.85546875" style="8" customWidth="1"/>
    <col min="2311" max="2311" width="21.140625" style="8" customWidth="1"/>
    <col min="2312" max="2312" width="11.28515625" style="8" customWidth="1"/>
    <col min="2313" max="2560" width="9.140625" style="8"/>
    <col min="2561" max="2561" width="6.5703125" style="8" customWidth="1"/>
    <col min="2562" max="2562" width="12.85546875" style="8" customWidth="1"/>
    <col min="2563" max="2563" width="13.7109375" style="8" customWidth="1"/>
    <col min="2564" max="2564" width="21.85546875" style="8" customWidth="1"/>
    <col min="2565" max="2565" width="32" style="8" customWidth="1"/>
    <col min="2566" max="2566" width="12.85546875" style="8" customWidth="1"/>
    <col min="2567" max="2567" width="21.140625" style="8" customWidth="1"/>
    <col min="2568" max="2568" width="11.28515625" style="8" customWidth="1"/>
    <col min="2569" max="2816" width="9.140625" style="8"/>
    <col min="2817" max="2817" width="6.5703125" style="8" customWidth="1"/>
    <col min="2818" max="2818" width="12.85546875" style="8" customWidth="1"/>
    <col min="2819" max="2819" width="13.7109375" style="8" customWidth="1"/>
    <col min="2820" max="2820" width="21.85546875" style="8" customWidth="1"/>
    <col min="2821" max="2821" width="32" style="8" customWidth="1"/>
    <col min="2822" max="2822" width="12.85546875" style="8" customWidth="1"/>
    <col min="2823" max="2823" width="21.140625" style="8" customWidth="1"/>
    <col min="2824" max="2824" width="11.28515625" style="8" customWidth="1"/>
    <col min="2825" max="3072" width="9.140625" style="8"/>
    <col min="3073" max="3073" width="6.5703125" style="8" customWidth="1"/>
    <col min="3074" max="3074" width="12.85546875" style="8" customWidth="1"/>
    <col min="3075" max="3075" width="13.7109375" style="8" customWidth="1"/>
    <col min="3076" max="3076" width="21.85546875" style="8" customWidth="1"/>
    <col min="3077" max="3077" width="32" style="8" customWidth="1"/>
    <col min="3078" max="3078" width="12.85546875" style="8" customWidth="1"/>
    <col min="3079" max="3079" width="21.140625" style="8" customWidth="1"/>
    <col min="3080" max="3080" width="11.28515625" style="8" customWidth="1"/>
    <col min="3081" max="3328" width="9.140625" style="8"/>
    <col min="3329" max="3329" width="6.5703125" style="8" customWidth="1"/>
    <col min="3330" max="3330" width="12.85546875" style="8" customWidth="1"/>
    <col min="3331" max="3331" width="13.7109375" style="8" customWidth="1"/>
    <col min="3332" max="3332" width="21.85546875" style="8" customWidth="1"/>
    <col min="3333" max="3333" width="32" style="8" customWidth="1"/>
    <col min="3334" max="3334" width="12.85546875" style="8" customWidth="1"/>
    <col min="3335" max="3335" width="21.140625" style="8" customWidth="1"/>
    <col min="3336" max="3336" width="11.28515625" style="8" customWidth="1"/>
    <col min="3337" max="3584" width="9.140625" style="8"/>
    <col min="3585" max="3585" width="6.5703125" style="8" customWidth="1"/>
    <col min="3586" max="3586" width="12.85546875" style="8" customWidth="1"/>
    <col min="3587" max="3587" width="13.7109375" style="8" customWidth="1"/>
    <col min="3588" max="3588" width="21.85546875" style="8" customWidth="1"/>
    <col min="3589" max="3589" width="32" style="8" customWidth="1"/>
    <col min="3590" max="3590" width="12.85546875" style="8" customWidth="1"/>
    <col min="3591" max="3591" width="21.140625" style="8" customWidth="1"/>
    <col min="3592" max="3592" width="11.28515625" style="8" customWidth="1"/>
    <col min="3593" max="3840" width="9.140625" style="8"/>
    <col min="3841" max="3841" width="6.5703125" style="8" customWidth="1"/>
    <col min="3842" max="3842" width="12.85546875" style="8" customWidth="1"/>
    <col min="3843" max="3843" width="13.7109375" style="8" customWidth="1"/>
    <col min="3844" max="3844" width="21.85546875" style="8" customWidth="1"/>
    <col min="3845" max="3845" width="32" style="8" customWidth="1"/>
    <col min="3846" max="3846" width="12.85546875" style="8" customWidth="1"/>
    <col min="3847" max="3847" width="21.140625" style="8" customWidth="1"/>
    <col min="3848" max="3848" width="11.28515625" style="8" customWidth="1"/>
    <col min="3849" max="4096" width="9.140625" style="8"/>
    <col min="4097" max="4097" width="6.5703125" style="8" customWidth="1"/>
    <col min="4098" max="4098" width="12.85546875" style="8" customWidth="1"/>
    <col min="4099" max="4099" width="13.7109375" style="8" customWidth="1"/>
    <col min="4100" max="4100" width="21.85546875" style="8" customWidth="1"/>
    <col min="4101" max="4101" width="32" style="8" customWidth="1"/>
    <col min="4102" max="4102" width="12.85546875" style="8" customWidth="1"/>
    <col min="4103" max="4103" width="21.140625" style="8" customWidth="1"/>
    <col min="4104" max="4104" width="11.28515625" style="8" customWidth="1"/>
    <col min="4105" max="4352" width="9.140625" style="8"/>
    <col min="4353" max="4353" width="6.5703125" style="8" customWidth="1"/>
    <col min="4354" max="4354" width="12.85546875" style="8" customWidth="1"/>
    <col min="4355" max="4355" width="13.7109375" style="8" customWidth="1"/>
    <col min="4356" max="4356" width="21.85546875" style="8" customWidth="1"/>
    <col min="4357" max="4357" width="32" style="8" customWidth="1"/>
    <col min="4358" max="4358" width="12.85546875" style="8" customWidth="1"/>
    <col min="4359" max="4359" width="21.140625" style="8" customWidth="1"/>
    <col min="4360" max="4360" width="11.28515625" style="8" customWidth="1"/>
    <col min="4361" max="4608" width="9.140625" style="8"/>
    <col min="4609" max="4609" width="6.5703125" style="8" customWidth="1"/>
    <col min="4610" max="4610" width="12.85546875" style="8" customWidth="1"/>
    <col min="4611" max="4611" width="13.7109375" style="8" customWidth="1"/>
    <col min="4612" max="4612" width="21.85546875" style="8" customWidth="1"/>
    <col min="4613" max="4613" width="32" style="8" customWidth="1"/>
    <col min="4614" max="4614" width="12.85546875" style="8" customWidth="1"/>
    <col min="4615" max="4615" width="21.140625" style="8" customWidth="1"/>
    <col min="4616" max="4616" width="11.28515625" style="8" customWidth="1"/>
    <col min="4617" max="4864" width="9.140625" style="8"/>
    <col min="4865" max="4865" width="6.5703125" style="8" customWidth="1"/>
    <col min="4866" max="4866" width="12.85546875" style="8" customWidth="1"/>
    <col min="4867" max="4867" width="13.7109375" style="8" customWidth="1"/>
    <col min="4868" max="4868" width="21.85546875" style="8" customWidth="1"/>
    <col min="4869" max="4869" width="32" style="8" customWidth="1"/>
    <col min="4870" max="4870" width="12.85546875" style="8" customWidth="1"/>
    <col min="4871" max="4871" width="21.140625" style="8" customWidth="1"/>
    <col min="4872" max="4872" width="11.28515625" style="8" customWidth="1"/>
    <col min="4873" max="5120" width="9.140625" style="8"/>
    <col min="5121" max="5121" width="6.5703125" style="8" customWidth="1"/>
    <col min="5122" max="5122" width="12.85546875" style="8" customWidth="1"/>
    <col min="5123" max="5123" width="13.7109375" style="8" customWidth="1"/>
    <col min="5124" max="5124" width="21.85546875" style="8" customWidth="1"/>
    <col min="5125" max="5125" width="32" style="8" customWidth="1"/>
    <col min="5126" max="5126" width="12.85546875" style="8" customWidth="1"/>
    <col min="5127" max="5127" width="21.140625" style="8" customWidth="1"/>
    <col min="5128" max="5128" width="11.28515625" style="8" customWidth="1"/>
    <col min="5129" max="5376" width="9.140625" style="8"/>
    <col min="5377" max="5377" width="6.5703125" style="8" customWidth="1"/>
    <col min="5378" max="5378" width="12.85546875" style="8" customWidth="1"/>
    <col min="5379" max="5379" width="13.7109375" style="8" customWidth="1"/>
    <col min="5380" max="5380" width="21.85546875" style="8" customWidth="1"/>
    <col min="5381" max="5381" width="32" style="8" customWidth="1"/>
    <col min="5382" max="5382" width="12.85546875" style="8" customWidth="1"/>
    <col min="5383" max="5383" width="21.140625" style="8" customWidth="1"/>
    <col min="5384" max="5384" width="11.28515625" style="8" customWidth="1"/>
    <col min="5385" max="5632" width="9.140625" style="8"/>
    <col min="5633" max="5633" width="6.5703125" style="8" customWidth="1"/>
    <col min="5634" max="5634" width="12.85546875" style="8" customWidth="1"/>
    <col min="5635" max="5635" width="13.7109375" style="8" customWidth="1"/>
    <col min="5636" max="5636" width="21.85546875" style="8" customWidth="1"/>
    <col min="5637" max="5637" width="32" style="8" customWidth="1"/>
    <col min="5638" max="5638" width="12.85546875" style="8" customWidth="1"/>
    <col min="5639" max="5639" width="21.140625" style="8" customWidth="1"/>
    <col min="5640" max="5640" width="11.28515625" style="8" customWidth="1"/>
    <col min="5641" max="5888" width="9.140625" style="8"/>
    <col min="5889" max="5889" width="6.5703125" style="8" customWidth="1"/>
    <col min="5890" max="5890" width="12.85546875" style="8" customWidth="1"/>
    <col min="5891" max="5891" width="13.7109375" style="8" customWidth="1"/>
    <col min="5892" max="5892" width="21.85546875" style="8" customWidth="1"/>
    <col min="5893" max="5893" width="32" style="8" customWidth="1"/>
    <col min="5894" max="5894" width="12.85546875" style="8" customWidth="1"/>
    <col min="5895" max="5895" width="21.140625" style="8" customWidth="1"/>
    <col min="5896" max="5896" width="11.28515625" style="8" customWidth="1"/>
    <col min="5897" max="6144" width="9.140625" style="8"/>
    <col min="6145" max="6145" width="6.5703125" style="8" customWidth="1"/>
    <col min="6146" max="6146" width="12.85546875" style="8" customWidth="1"/>
    <col min="6147" max="6147" width="13.7109375" style="8" customWidth="1"/>
    <col min="6148" max="6148" width="21.85546875" style="8" customWidth="1"/>
    <col min="6149" max="6149" width="32" style="8" customWidth="1"/>
    <col min="6150" max="6150" width="12.85546875" style="8" customWidth="1"/>
    <col min="6151" max="6151" width="21.140625" style="8" customWidth="1"/>
    <col min="6152" max="6152" width="11.28515625" style="8" customWidth="1"/>
    <col min="6153" max="6400" width="9.140625" style="8"/>
    <col min="6401" max="6401" width="6.5703125" style="8" customWidth="1"/>
    <col min="6402" max="6402" width="12.85546875" style="8" customWidth="1"/>
    <col min="6403" max="6403" width="13.7109375" style="8" customWidth="1"/>
    <col min="6404" max="6404" width="21.85546875" style="8" customWidth="1"/>
    <col min="6405" max="6405" width="32" style="8" customWidth="1"/>
    <col min="6406" max="6406" width="12.85546875" style="8" customWidth="1"/>
    <col min="6407" max="6407" width="21.140625" style="8" customWidth="1"/>
    <col min="6408" max="6408" width="11.28515625" style="8" customWidth="1"/>
    <col min="6409" max="6656" width="9.140625" style="8"/>
    <col min="6657" max="6657" width="6.5703125" style="8" customWidth="1"/>
    <col min="6658" max="6658" width="12.85546875" style="8" customWidth="1"/>
    <col min="6659" max="6659" width="13.7109375" style="8" customWidth="1"/>
    <col min="6660" max="6660" width="21.85546875" style="8" customWidth="1"/>
    <col min="6661" max="6661" width="32" style="8" customWidth="1"/>
    <col min="6662" max="6662" width="12.85546875" style="8" customWidth="1"/>
    <col min="6663" max="6663" width="21.140625" style="8" customWidth="1"/>
    <col min="6664" max="6664" width="11.28515625" style="8" customWidth="1"/>
    <col min="6665" max="6912" width="9.140625" style="8"/>
    <col min="6913" max="6913" width="6.5703125" style="8" customWidth="1"/>
    <col min="6914" max="6914" width="12.85546875" style="8" customWidth="1"/>
    <col min="6915" max="6915" width="13.7109375" style="8" customWidth="1"/>
    <col min="6916" max="6916" width="21.85546875" style="8" customWidth="1"/>
    <col min="6917" max="6917" width="32" style="8" customWidth="1"/>
    <col min="6918" max="6918" width="12.85546875" style="8" customWidth="1"/>
    <col min="6919" max="6919" width="21.140625" style="8" customWidth="1"/>
    <col min="6920" max="6920" width="11.28515625" style="8" customWidth="1"/>
    <col min="6921" max="7168" width="9.140625" style="8"/>
    <col min="7169" max="7169" width="6.5703125" style="8" customWidth="1"/>
    <col min="7170" max="7170" width="12.85546875" style="8" customWidth="1"/>
    <col min="7171" max="7171" width="13.7109375" style="8" customWidth="1"/>
    <col min="7172" max="7172" width="21.85546875" style="8" customWidth="1"/>
    <col min="7173" max="7173" width="32" style="8" customWidth="1"/>
    <col min="7174" max="7174" width="12.85546875" style="8" customWidth="1"/>
    <col min="7175" max="7175" width="21.140625" style="8" customWidth="1"/>
    <col min="7176" max="7176" width="11.28515625" style="8" customWidth="1"/>
    <col min="7177" max="7424" width="9.140625" style="8"/>
    <col min="7425" max="7425" width="6.5703125" style="8" customWidth="1"/>
    <col min="7426" max="7426" width="12.85546875" style="8" customWidth="1"/>
    <col min="7427" max="7427" width="13.7109375" style="8" customWidth="1"/>
    <col min="7428" max="7428" width="21.85546875" style="8" customWidth="1"/>
    <col min="7429" max="7429" width="32" style="8" customWidth="1"/>
    <col min="7430" max="7430" width="12.85546875" style="8" customWidth="1"/>
    <col min="7431" max="7431" width="21.140625" style="8" customWidth="1"/>
    <col min="7432" max="7432" width="11.28515625" style="8" customWidth="1"/>
    <col min="7433" max="7680" width="9.140625" style="8"/>
    <col min="7681" max="7681" width="6.5703125" style="8" customWidth="1"/>
    <col min="7682" max="7682" width="12.85546875" style="8" customWidth="1"/>
    <col min="7683" max="7683" width="13.7109375" style="8" customWidth="1"/>
    <col min="7684" max="7684" width="21.85546875" style="8" customWidth="1"/>
    <col min="7685" max="7685" width="32" style="8" customWidth="1"/>
    <col min="7686" max="7686" width="12.85546875" style="8" customWidth="1"/>
    <col min="7687" max="7687" width="21.140625" style="8" customWidth="1"/>
    <col min="7688" max="7688" width="11.28515625" style="8" customWidth="1"/>
    <col min="7689" max="7936" width="9.140625" style="8"/>
    <col min="7937" max="7937" width="6.5703125" style="8" customWidth="1"/>
    <col min="7938" max="7938" width="12.85546875" style="8" customWidth="1"/>
    <col min="7939" max="7939" width="13.7109375" style="8" customWidth="1"/>
    <col min="7940" max="7940" width="21.85546875" style="8" customWidth="1"/>
    <col min="7941" max="7941" width="32" style="8" customWidth="1"/>
    <col min="7942" max="7942" width="12.85546875" style="8" customWidth="1"/>
    <col min="7943" max="7943" width="21.140625" style="8" customWidth="1"/>
    <col min="7944" max="7944" width="11.28515625" style="8" customWidth="1"/>
    <col min="7945" max="8192" width="9.140625" style="8"/>
    <col min="8193" max="8193" width="6.5703125" style="8" customWidth="1"/>
    <col min="8194" max="8194" width="12.85546875" style="8" customWidth="1"/>
    <col min="8195" max="8195" width="13.7109375" style="8" customWidth="1"/>
    <col min="8196" max="8196" width="21.85546875" style="8" customWidth="1"/>
    <col min="8197" max="8197" width="32" style="8" customWidth="1"/>
    <col min="8198" max="8198" width="12.85546875" style="8" customWidth="1"/>
    <col min="8199" max="8199" width="21.140625" style="8" customWidth="1"/>
    <col min="8200" max="8200" width="11.28515625" style="8" customWidth="1"/>
    <col min="8201" max="8448" width="9.140625" style="8"/>
    <col min="8449" max="8449" width="6.5703125" style="8" customWidth="1"/>
    <col min="8450" max="8450" width="12.85546875" style="8" customWidth="1"/>
    <col min="8451" max="8451" width="13.7109375" style="8" customWidth="1"/>
    <col min="8452" max="8452" width="21.85546875" style="8" customWidth="1"/>
    <col min="8453" max="8453" width="32" style="8" customWidth="1"/>
    <col min="8454" max="8454" width="12.85546875" style="8" customWidth="1"/>
    <col min="8455" max="8455" width="21.140625" style="8" customWidth="1"/>
    <col min="8456" max="8456" width="11.28515625" style="8" customWidth="1"/>
    <col min="8457" max="8704" width="9.140625" style="8"/>
    <col min="8705" max="8705" width="6.5703125" style="8" customWidth="1"/>
    <col min="8706" max="8706" width="12.85546875" style="8" customWidth="1"/>
    <col min="8707" max="8707" width="13.7109375" style="8" customWidth="1"/>
    <col min="8708" max="8708" width="21.85546875" style="8" customWidth="1"/>
    <col min="8709" max="8709" width="32" style="8" customWidth="1"/>
    <col min="8710" max="8710" width="12.85546875" style="8" customWidth="1"/>
    <col min="8711" max="8711" width="21.140625" style="8" customWidth="1"/>
    <col min="8712" max="8712" width="11.28515625" style="8" customWidth="1"/>
    <col min="8713" max="8960" width="9.140625" style="8"/>
    <col min="8961" max="8961" width="6.5703125" style="8" customWidth="1"/>
    <col min="8962" max="8962" width="12.85546875" style="8" customWidth="1"/>
    <col min="8963" max="8963" width="13.7109375" style="8" customWidth="1"/>
    <col min="8964" max="8964" width="21.85546875" style="8" customWidth="1"/>
    <col min="8965" max="8965" width="32" style="8" customWidth="1"/>
    <col min="8966" max="8966" width="12.85546875" style="8" customWidth="1"/>
    <col min="8967" max="8967" width="21.140625" style="8" customWidth="1"/>
    <col min="8968" max="8968" width="11.28515625" style="8" customWidth="1"/>
    <col min="8969" max="9216" width="9.140625" style="8"/>
    <col min="9217" max="9217" width="6.5703125" style="8" customWidth="1"/>
    <col min="9218" max="9218" width="12.85546875" style="8" customWidth="1"/>
    <col min="9219" max="9219" width="13.7109375" style="8" customWidth="1"/>
    <col min="9220" max="9220" width="21.85546875" style="8" customWidth="1"/>
    <col min="9221" max="9221" width="32" style="8" customWidth="1"/>
    <col min="9222" max="9222" width="12.85546875" style="8" customWidth="1"/>
    <col min="9223" max="9223" width="21.140625" style="8" customWidth="1"/>
    <col min="9224" max="9224" width="11.28515625" style="8" customWidth="1"/>
    <col min="9225" max="9472" width="9.140625" style="8"/>
    <col min="9473" max="9473" width="6.5703125" style="8" customWidth="1"/>
    <col min="9474" max="9474" width="12.85546875" style="8" customWidth="1"/>
    <col min="9475" max="9475" width="13.7109375" style="8" customWidth="1"/>
    <col min="9476" max="9476" width="21.85546875" style="8" customWidth="1"/>
    <col min="9477" max="9477" width="32" style="8" customWidth="1"/>
    <col min="9478" max="9478" width="12.85546875" style="8" customWidth="1"/>
    <col min="9479" max="9479" width="21.140625" style="8" customWidth="1"/>
    <col min="9480" max="9480" width="11.28515625" style="8" customWidth="1"/>
    <col min="9481" max="9728" width="9.140625" style="8"/>
    <col min="9729" max="9729" width="6.5703125" style="8" customWidth="1"/>
    <col min="9730" max="9730" width="12.85546875" style="8" customWidth="1"/>
    <col min="9731" max="9731" width="13.7109375" style="8" customWidth="1"/>
    <col min="9732" max="9732" width="21.85546875" style="8" customWidth="1"/>
    <col min="9733" max="9733" width="32" style="8" customWidth="1"/>
    <col min="9734" max="9734" width="12.85546875" style="8" customWidth="1"/>
    <col min="9735" max="9735" width="21.140625" style="8" customWidth="1"/>
    <col min="9736" max="9736" width="11.28515625" style="8" customWidth="1"/>
    <col min="9737" max="9984" width="9.140625" style="8"/>
    <col min="9985" max="9985" width="6.5703125" style="8" customWidth="1"/>
    <col min="9986" max="9986" width="12.85546875" style="8" customWidth="1"/>
    <col min="9987" max="9987" width="13.7109375" style="8" customWidth="1"/>
    <col min="9988" max="9988" width="21.85546875" style="8" customWidth="1"/>
    <col min="9989" max="9989" width="32" style="8" customWidth="1"/>
    <col min="9990" max="9990" width="12.85546875" style="8" customWidth="1"/>
    <col min="9991" max="9991" width="21.140625" style="8" customWidth="1"/>
    <col min="9992" max="9992" width="11.28515625" style="8" customWidth="1"/>
    <col min="9993" max="10240" width="9.140625" style="8"/>
    <col min="10241" max="10241" width="6.5703125" style="8" customWidth="1"/>
    <col min="10242" max="10242" width="12.85546875" style="8" customWidth="1"/>
    <col min="10243" max="10243" width="13.7109375" style="8" customWidth="1"/>
    <col min="10244" max="10244" width="21.85546875" style="8" customWidth="1"/>
    <col min="10245" max="10245" width="32" style="8" customWidth="1"/>
    <col min="10246" max="10246" width="12.85546875" style="8" customWidth="1"/>
    <col min="10247" max="10247" width="21.140625" style="8" customWidth="1"/>
    <col min="10248" max="10248" width="11.28515625" style="8" customWidth="1"/>
    <col min="10249" max="10496" width="9.140625" style="8"/>
    <col min="10497" max="10497" width="6.5703125" style="8" customWidth="1"/>
    <col min="10498" max="10498" width="12.85546875" style="8" customWidth="1"/>
    <col min="10499" max="10499" width="13.7109375" style="8" customWidth="1"/>
    <col min="10500" max="10500" width="21.85546875" style="8" customWidth="1"/>
    <col min="10501" max="10501" width="32" style="8" customWidth="1"/>
    <col min="10502" max="10502" width="12.85546875" style="8" customWidth="1"/>
    <col min="10503" max="10503" width="21.140625" style="8" customWidth="1"/>
    <col min="10504" max="10504" width="11.28515625" style="8" customWidth="1"/>
    <col min="10505" max="10752" width="9.140625" style="8"/>
    <col min="10753" max="10753" width="6.5703125" style="8" customWidth="1"/>
    <col min="10754" max="10754" width="12.85546875" style="8" customWidth="1"/>
    <col min="10755" max="10755" width="13.7109375" style="8" customWidth="1"/>
    <col min="10756" max="10756" width="21.85546875" style="8" customWidth="1"/>
    <col min="10757" max="10757" width="32" style="8" customWidth="1"/>
    <col min="10758" max="10758" width="12.85546875" style="8" customWidth="1"/>
    <col min="10759" max="10759" width="21.140625" style="8" customWidth="1"/>
    <col min="10760" max="10760" width="11.28515625" style="8" customWidth="1"/>
    <col min="10761" max="11008" width="9.140625" style="8"/>
    <col min="11009" max="11009" width="6.5703125" style="8" customWidth="1"/>
    <col min="11010" max="11010" width="12.85546875" style="8" customWidth="1"/>
    <col min="11011" max="11011" width="13.7109375" style="8" customWidth="1"/>
    <col min="11012" max="11012" width="21.85546875" style="8" customWidth="1"/>
    <col min="11013" max="11013" width="32" style="8" customWidth="1"/>
    <col min="11014" max="11014" width="12.85546875" style="8" customWidth="1"/>
    <col min="11015" max="11015" width="21.140625" style="8" customWidth="1"/>
    <col min="11016" max="11016" width="11.28515625" style="8" customWidth="1"/>
    <col min="11017" max="11264" width="9.140625" style="8"/>
    <col min="11265" max="11265" width="6.5703125" style="8" customWidth="1"/>
    <col min="11266" max="11266" width="12.85546875" style="8" customWidth="1"/>
    <col min="11267" max="11267" width="13.7109375" style="8" customWidth="1"/>
    <col min="11268" max="11268" width="21.85546875" style="8" customWidth="1"/>
    <col min="11269" max="11269" width="32" style="8" customWidth="1"/>
    <col min="11270" max="11270" width="12.85546875" style="8" customWidth="1"/>
    <col min="11271" max="11271" width="21.140625" style="8" customWidth="1"/>
    <col min="11272" max="11272" width="11.28515625" style="8" customWidth="1"/>
    <col min="11273" max="11520" width="9.140625" style="8"/>
    <col min="11521" max="11521" width="6.5703125" style="8" customWidth="1"/>
    <col min="11522" max="11522" width="12.85546875" style="8" customWidth="1"/>
    <col min="11523" max="11523" width="13.7109375" style="8" customWidth="1"/>
    <col min="11524" max="11524" width="21.85546875" style="8" customWidth="1"/>
    <col min="11525" max="11525" width="32" style="8" customWidth="1"/>
    <col min="11526" max="11526" width="12.85546875" style="8" customWidth="1"/>
    <col min="11527" max="11527" width="21.140625" style="8" customWidth="1"/>
    <col min="11528" max="11528" width="11.28515625" style="8" customWidth="1"/>
    <col min="11529" max="11776" width="9.140625" style="8"/>
    <col min="11777" max="11777" width="6.5703125" style="8" customWidth="1"/>
    <col min="11778" max="11778" width="12.85546875" style="8" customWidth="1"/>
    <col min="11779" max="11779" width="13.7109375" style="8" customWidth="1"/>
    <col min="11780" max="11780" width="21.85546875" style="8" customWidth="1"/>
    <col min="11781" max="11781" width="32" style="8" customWidth="1"/>
    <col min="11782" max="11782" width="12.85546875" style="8" customWidth="1"/>
    <col min="11783" max="11783" width="21.140625" style="8" customWidth="1"/>
    <col min="11784" max="11784" width="11.28515625" style="8" customWidth="1"/>
    <col min="11785" max="12032" width="9.140625" style="8"/>
    <col min="12033" max="12033" width="6.5703125" style="8" customWidth="1"/>
    <col min="12034" max="12034" width="12.85546875" style="8" customWidth="1"/>
    <col min="12035" max="12035" width="13.7109375" style="8" customWidth="1"/>
    <col min="12036" max="12036" width="21.85546875" style="8" customWidth="1"/>
    <col min="12037" max="12037" width="32" style="8" customWidth="1"/>
    <col min="12038" max="12038" width="12.85546875" style="8" customWidth="1"/>
    <col min="12039" max="12039" width="21.140625" style="8" customWidth="1"/>
    <col min="12040" max="12040" width="11.28515625" style="8" customWidth="1"/>
    <col min="12041" max="12288" width="9.140625" style="8"/>
    <col min="12289" max="12289" width="6.5703125" style="8" customWidth="1"/>
    <col min="12290" max="12290" width="12.85546875" style="8" customWidth="1"/>
    <col min="12291" max="12291" width="13.7109375" style="8" customWidth="1"/>
    <col min="12292" max="12292" width="21.85546875" style="8" customWidth="1"/>
    <col min="12293" max="12293" width="32" style="8" customWidth="1"/>
    <col min="12294" max="12294" width="12.85546875" style="8" customWidth="1"/>
    <col min="12295" max="12295" width="21.140625" style="8" customWidth="1"/>
    <col min="12296" max="12296" width="11.28515625" style="8" customWidth="1"/>
    <col min="12297" max="12544" width="9.140625" style="8"/>
    <col min="12545" max="12545" width="6.5703125" style="8" customWidth="1"/>
    <col min="12546" max="12546" width="12.85546875" style="8" customWidth="1"/>
    <col min="12547" max="12547" width="13.7109375" style="8" customWidth="1"/>
    <col min="12548" max="12548" width="21.85546875" style="8" customWidth="1"/>
    <col min="12549" max="12549" width="32" style="8" customWidth="1"/>
    <col min="12550" max="12550" width="12.85546875" style="8" customWidth="1"/>
    <col min="12551" max="12551" width="21.140625" style="8" customWidth="1"/>
    <col min="12552" max="12552" width="11.28515625" style="8" customWidth="1"/>
    <col min="12553" max="12800" width="9.140625" style="8"/>
    <col min="12801" max="12801" width="6.5703125" style="8" customWidth="1"/>
    <col min="12802" max="12802" width="12.85546875" style="8" customWidth="1"/>
    <col min="12803" max="12803" width="13.7109375" style="8" customWidth="1"/>
    <col min="12804" max="12804" width="21.85546875" style="8" customWidth="1"/>
    <col min="12805" max="12805" width="32" style="8" customWidth="1"/>
    <col min="12806" max="12806" width="12.85546875" style="8" customWidth="1"/>
    <col min="12807" max="12807" width="21.140625" style="8" customWidth="1"/>
    <col min="12808" max="12808" width="11.28515625" style="8" customWidth="1"/>
    <col min="12809" max="13056" width="9.140625" style="8"/>
    <col min="13057" max="13057" width="6.5703125" style="8" customWidth="1"/>
    <col min="13058" max="13058" width="12.85546875" style="8" customWidth="1"/>
    <col min="13059" max="13059" width="13.7109375" style="8" customWidth="1"/>
    <col min="13060" max="13060" width="21.85546875" style="8" customWidth="1"/>
    <col min="13061" max="13061" width="32" style="8" customWidth="1"/>
    <col min="13062" max="13062" width="12.85546875" style="8" customWidth="1"/>
    <col min="13063" max="13063" width="21.140625" style="8" customWidth="1"/>
    <col min="13064" max="13064" width="11.28515625" style="8" customWidth="1"/>
    <col min="13065" max="13312" width="9.140625" style="8"/>
    <col min="13313" max="13313" width="6.5703125" style="8" customWidth="1"/>
    <col min="13314" max="13314" width="12.85546875" style="8" customWidth="1"/>
    <col min="13315" max="13315" width="13.7109375" style="8" customWidth="1"/>
    <col min="13316" max="13316" width="21.85546875" style="8" customWidth="1"/>
    <col min="13317" max="13317" width="32" style="8" customWidth="1"/>
    <col min="13318" max="13318" width="12.85546875" style="8" customWidth="1"/>
    <col min="13319" max="13319" width="21.140625" style="8" customWidth="1"/>
    <col min="13320" max="13320" width="11.28515625" style="8" customWidth="1"/>
    <col min="13321" max="13568" width="9.140625" style="8"/>
    <col min="13569" max="13569" width="6.5703125" style="8" customWidth="1"/>
    <col min="13570" max="13570" width="12.85546875" style="8" customWidth="1"/>
    <col min="13571" max="13571" width="13.7109375" style="8" customWidth="1"/>
    <col min="13572" max="13572" width="21.85546875" style="8" customWidth="1"/>
    <col min="13573" max="13573" width="32" style="8" customWidth="1"/>
    <col min="13574" max="13574" width="12.85546875" style="8" customWidth="1"/>
    <col min="13575" max="13575" width="21.140625" style="8" customWidth="1"/>
    <col min="13576" max="13576" width="11.28515625" style="8" customWidth="1"/>
    <col min="13577" max="13824" width="9.140625" style="8"/>
    <col min="13825" max="13825" width="6.5703125" style="8" customWidth="1"/>
    <col min="13826" max="13826" width="12.85546875" style="8" customWidth="1"/>
    <col min="13827" max="13827" width="13.7109375" style="8" customWidth="1"/>
    <col min="13828" max="13828" width="21.85546875" style="8" customWidth="1"/>
    <col min="13829" max="13829" width="32" style="8" customWidth="1"/>
    <col min="13830" max="13830" width="12.85546875" style="8" customWidth="1"/>
    <col min="13831" max="13831" width="21.140625" style="8" customWidth="1"/>
    <col min="13832" max="13832" width="11.28515625" style="8" customWidth="1"/>
    <col min="13833" max="14080" width="9.140625" style="8"/>
    <col min="14081" max="14081" width="6.5703125" style="8" customWidth="1"/>
    <col min="14082" max="14082" width="12.85546875" style="8" customWidth="1"/>
    <col min="14083" max="14083" width="13.7109375" style="8" customWidth="1"/>
    <col min="14084" max="14084" width="21.85546875" style="8" customWidth="1"/>
    <col min="14085" max="14085" width="32" style="8" customWidth="1"/>
    <col min="14086" max="14086" width="12.85546875" style="8" customWidth="1"/>
    <col min="14087" max="14087" width="21.140625" style="8" customWidth="1"/>
    <col min="14088" max="14088" width="11.28515625" style="8" customWidth="1"/>
    <col min="14089" max="14336" width="9.140625" style="8"/>
    <col min="14337" max="14337" width="6.5703125" style="8" customWidth="1"/>
    <col min="14338" max="14338" width="12.85546875" style="8" customWidth="1"/>
    <col min="14339" max="14339" width="13.7109375" style="8" customWidth="1"/>
    <col min="14340" max="14340" width="21.85546875" style="8" customWidth="1"/>
    <col min="14341" max="14341" width="32" style="8" customWidth="1"/>
    <col min="14342" max="14342" width="12.85546875" style="8" customWidth="1"/>
    <col min="14343" max="14343" width="21.140625" style="8" customWidth="1"/>
    <col min="14344" max="14344" width="11.28515625" style="8" customWidth="1"/>
    <col min="14345" max="14592" width="9.140625" style="8"/>
    <col min="14593" max="14593" width="6.5703125" style="8" customWidth="1"/>
    <col min="14594" max="14594" width="12.85546875" style="8" customWidth="1"/>
    <col min="14595" max="14595" width="13.7109375" style="8" customWidth="1"/>
    <col min="14596" max="14596" width="21.85546875" style="8" customWidth="1"/>
    <col min="14597" max="14597" width="32" style="8" customWidth="1"/>
    <col min="14598" max="14598" width="12.85546875" style="8" customWidth="1"/>
    <col min="14599" max="14599" width="21.140625" style="8" customWidth="1"/>
    <col min="14600" max="14600" width="11.28515625" style="8" customWidth="1"/>
    <col min="14601" max="14848" width="9.140625" style="8"/>
    <col min="14849" max="14849" width="6.5703125" style="8" customWidth="1"/>
    <col min="14850" max="14850" width="12.85546875" style="8" customWidth="1"/>
    <col min="14851" max="14851" width="13.7109375" style="8" customWidth="1"/>
    <col min="14852" max="14852" width="21.85546875" style="8" customWidth="1"/>
    <col min="14853" max="14853" width="32" style="8" customWidth="1"/>
    <col min="14854" max="14854" width="12.85546875" style="8" customWidth="1"/>
    <col min="14855" max="14855" width="21.140625" style="8" customWidth="1"/>
    <col min="14856" max="14856" width="11.28515625" style="8" customWidth="1"/>
    <col min="14857" max="15104" width="9.140625" style="8"/>
    <col min="15105" max="15105" width="6.5703125" style="8" customWidth="1"/>
    <col min="15106" max="15106" width="12.85546875" style="8" customWidth="1"/>
    <col min="15107" max="15107" width="13.7109375" style="8" customWidth="1"/>
    <col min="15108" max="15108" width="21.85546875" style="8" customWidth="1"/>
    <col min="15109" max="15109" width="32" style="8" customWidth="1"/>
    <col min="15110" max="15110" width="12.85546875" style="8" customWidth="1"/>
    <col min="15111" max="15111" width="21.140625" style="8" customWidth="1"/>
    <col min="15112" max="15112" width="11.28515625" style="8" customWidth="1"/>
    <col min="15113" max="15360" width="9.140625" style="8"/>
    <col min="15361" max="15361" width="6.5703125" style="8" customWidth="1"/>
    <col min="15362" max="15362" width="12.85546875" style="8" customWidth="1"/>
    <col min="15363" max="15363" width="13.7109375" style="8" customWidth="1"/>
    <col min="15364" max="15364" width="21.85546875" style="8" customWidth="1"/>
    <col min="15365" max="15365" width="32" style="8" customWidth="1"/>
    <col min="15366" max="15366" width="12.85546875" style="8" customWidth="1"/>
    <col min="15367" max="15367" width="21.140625" style="8" customWidth="1"/>
    <col min="15368" max="15368" width="11.28515625" style="8" customWidth="1"/>
    <col min="15369" max="15616" width="9.140625" style="8"/>
    <col min="15617" max="15617" width="6.5703125" style="8" customWidth="1"/>
    <col min="15618" max="15618" width="12.85546875" style="8" customWidth="1"/>
    <col min="15619" max="15619" width="13.7109375" style="8" customWidth="1"/>
    <col min="15620" max="15620" width="21.85546875" style="8" customWidth="1"/>
    <col min="15621" max="15621" width="32" style="8" customWidth="1"/>
    <col min="15622" max="15622" width="12.85546875" style="8" customWidth="1"/>
    <col min="15623" max="15623" width="21.140625" style="8" customWidth="1"/>
    <col min="15624" max="15624" width="11.28515625" style="8" customWidth="1"/>
    <col min="15625" max="15872" width="9.140625" style="8"/>
    <col min="15873" max="15873" width="6.5703125" style="8" customWidth="1"/>
    <col min="15874" max="15874" width="12.85546875" style="8" customWidth="1"/>
    <col min="15875" max="15875" width="13.7109375" style="8" customWidth="1"/>
    <col min="15876" max="15876" width="21.85546875" style="8" customWidth="1"/>
    <col min="15877" max="15877" width="32" style="8" customWidth="1"/>
    <col min="15878" max="15878" width="12.85546875" style="8" customWidth="1"/>
    <col min="15879" max="15879" width="21.140625" style="8" customWidth="1"/>
    <col min="15880" max="15880" width="11.28515625" style="8" customWidth="1"/>
    <col min="15881" max="16128" width="9.140625" style="8"/>
    <col min="16129" max="16129" width="6.5703125" style="8" customWidth="1"/>
    <col min="16130" max="16130" width="12.85546875" style="8" customWidth="1"/>
    <col min="16131" max="16131" width="13.7109375" style="8" customWidth="1"/>
    <col min="16132" max="16132" width="21.85546875" style="8" customWidth="1"/>
    <col min="16133" max="16133" width="32" style="8" customWidth="1"/>
    <col min="16134" max="16134" width="12.85546875" style="8" customWidth="1"/>
    <col min="16135" max="16135" width="21.140625" style="8" customWidth="1"/>
    <col min="16136" max="16136" width="11.28515625" style="8" customWidth="1"/>
    <col min="16137" max="16384" width="9.140625" style="8"/>
  </cols>
  <sheetData>
    <row r="2" spans="1:10" ht="18">
      <c r="A2" s="24" t="s">
        <v>13</v>
      </c>
      <c r="B2" s="24"/>
      <c r="C2" s="24"/>
      <c r="D2" s="24"/>
    </row>
    <row r="3" spans="1:10" ht="18">
      <c r="A3" s="24" t="s">
        <v>14</v>
      </c>
      <c r="B3" s="24"/>
      <c r="C3" s="24"/>
      <c r="D3" s="24"/>
    </row>
    <row r="4" spans="1:10" ht="18">
      <c r="A4" s="24" t="s">
        <v>34</v>
      </c>
      <c r="B4" s="24"/>
      <c r="C4" s="24"/>
      <c r="D4" s="24"/>
    </row>
    <row r="5" spans="1:10" s="25" customFormat="1" ht="18">
      <c r="A5" s="26"/>
      <c r="B5" s="26"/>
      <c r="C5" s="26"/>
      <c r="D5" s="2" t="s">
        <v>130</v>
      </c>
      <c r="E5" s="2"/>
      <c r="F5" s="118"/>
      <c r="H5" s="8"/>
      <c r="I5" s="8"/>
      <c r="J5" s="8"/>
    </row>
    <row r="6" spans="1:10" ht="18.75" thickBot="1">
      <c r="A6" s="18"/>
      <c r="B6" s="18"/>
      <c r="C6" s="18"/>
      <c r="D6" s="24"/>
    </row>
    <row r="7" spans="1:10" ht="49.5">
      <c r="A7" s="36" t="s">
        <v>23</v>
      </c>
      <c r="B7" s="37" t="s">
        <v>24</v>
      </c>
      <c r="C7" s="38" t="s">
        <v>25</v>
      </c>
      <c r="D7" s="39" t="s">
        <v>15</v>
      </c>
      <c r="E7" s="40" t="s">
        <v>26</v>
      </c>
      <c r="F7" s="119" t="s">
        <v>28</v>
      </c>
    </row>
    <row r="8" spans="1:10" ht="49.5">
      <c r="A8" s="87">
        <v>1</v>
      </c>
      <c r="B8" s="125">
        <v>43427</v>
      </c>
      <c r="C8" s="83">
        <v>3463</v>
      </c>
      <c r="D8" s="82" t="s">
        <v>35</v>
      </c>
      <c r="E8" s="126" t="s">
        <v>329</v>
      </c>
      <c r="F8" s="127">
        <v>390</v>
      </c>
    </row>
    <row r="9" spans="1:10" ht="49.5">
      <c r="A9" s="87">
        <f>1+A8</f>
        <v>2</v>
      </c>
      <c r="B9" s="125">
        <v>43427</v>
      </c>
      <c r="C9" s="83">
        <v>3464</v>
      </c>
      <c r="D9" s="81" t="s">
        <v>127</v>
      </c>
      <c r="E9" s="126" t="s">
        <v>328</v>
      </c>
      <c r="F9" s="127">
        <v>3511</v>
      </c>
    </row>
    <row r="10" spans="1:10" s="46" customFormat="1" ht="57" customHeight="1">
      <c r="A10" s="87">
        <f t="shared" ref="A10" si="0">1+A9</f>
        <v>3</v>
      </c>
      <c r="B10" s="43">
        <v>43427</v>
      </c>
      <c r="C10" s="87">
        <v>3470</v>
      </c>
      <c r="D10" s="82" t="s">
        <v>35</v>
      </c>
      <c r="E10" s="82" t="s">
        <v>330</v>
      </c>
      <c r="F10" s="128">
        <v>20900</v>
      </c>
      <c r="G10" s="45"/>
    </row>
    <row r="11" spans="1:10" s="114" customFormat="1">
      <c r="A11" s="124"/>
      <c r="B11" s="129"/>
      <c r="C11" s="130"/>
      <c r="D11" s="131" t="s">
        <v>27</v>
      </c>
      <c r="E11" s="72"/>
      <c r="F11" s="132">
        <f>SUM(F8:F10)</f>
        <v>24801</v>
      </c>
      <c r="G11" s="133"/>
      <c r="H11" s="133"/>
    </row>
    <row r="12" spans="1:10">
      <c r="A12" s="35"/>
      <c r="B12" s="35"/>
      <c r="C12" s="22"/>
      <c r="D12" s="22"/>
      <c r="E12" s="23"/>
      <c r="F12" s="120"/>
    </row>
    <row r="13" spans="1:10">
      <c r="A13" s="27"/>
      <c r="B13" s="27"/>
      <c r="C13" s="22"/>
      <c r="D13" s="22"/>
      <c r="E13" s="23"/>
      <c r="F13" s="120"/>
    </row>
    <row r="14" spans="1:10">
      <c r="A14" s="27"/>
      <c r="B14" s="27"/>
      <c r="C14" s="22"/>
      <c r="D14" s="22"/>
      <c r="E14" s="23"/>
      <c r="F14" s="120"/>
      <c r="I14" s="8" t="s">
        <v>30</v>
      </c>
    </row>
    <row r="15" spans="1:10">
      <c r="A15" s="27"/>
      <c r="B15" s="27"/>
      <c r="C15" s="22"/>
      <c r="D15" s="22"/>
      <c r="E15" s="23"/>
      <c r="F15" s="120"/>
    </row>
    <row r="16" spans="1:10">
      <c r="A16" s="27"/>
      <c r="B16" s="27"/>
      <c r="C16" s="20"/>
      <c r="D16" s="22"/>
      <c r="E16" s="23"/>
      <c r="F16" s="120"/>
    </row>
    <row r="17" spans="1:6">
      <c r="A17" s="27"/>
      <c r="B17" s="27"/>
      <c r="C17" s="20"/>
      <c r="D17" s="22"/>
      <c r="E17" s="23"/>
      <c r="F17" s="120"/>
    </row>
    <row r="18" spans="1:6">
      <c r="A18" s="27"/>
      <c r="B18" s="27"/>
      <c r="C18" s="20"/>
      <c r="D18" s="20"/>
      <c r="E18" s="21"/>
      <c r="F18" s="121"/>
    </row>
    <row r="19" spans="1:6">
      <c r="A19" s="27"/>
      <c r="B19" s="20"/>
      <c r="C19" s="20"/>
      <c r="D19" s="20"/>
      <c r="E19" s="21"/>
      <c r="F19" s="121"/>
    </row>
    <row r="20" spans="1:6">
      <c r="A20" s="27"/>
      <c r="B20" s="20"/>
      <c r="C20" s="20"/>
      <c r="D20" s="20"/>
      <c r="E20" s="21"/>
      <c r="F20" s="121"/>
    </row>
    <row r="21" spans="1:6">
      <c r="A21" s="27"/>
      <c r="B21" s="20"/>
      <c r="C21" s="20"/>
      <c r="D21" s="20"/>
      <c r="E21" s="21"/>
      <c r="F21" s="121"/>
    </row>
    <row r="22" spans="1:6">
      <c r="A22" s="20"/>
      <c r="B22" s="20"/>
      <c r="C22" s="20"/>
      <c r="D22" s="20"/>
      <c r="E22" s="20"/>
      <c r="F22" s="122"/>
    </row>
    <row r="23" spans="1:6">
      <c r="A23" s="28"/>
      <c r="B23" s="28"/>
      <c r="C23" s="20"/>
      <c r="D23" s="20"/>
      <c r="E23" s="20"/>
      <c r="F23" s="122"/>
    </row>
    <row r="24" spans="1:6">
      <c r="A24" s="28"/>
      <c r="B24" s="28"/>
      <c r="C24" s="20"/>
      <c r="D24" s="20"/>
      <c r="E24" s="20"/>
      <c r="F24" s="122"/>
    </row>
    <row r="25" spans="1:6">
      <c r="A25" s="28"/>
      <c r="B25" s="28"/>
      <c r="C25" s="20"/>
      <c r="D25" s="20"/>
      <c r="E25" s="20"/>
      <c r="F25" s="122"/>
    </row>
    <row r="26" spans="1:6">
      <c r="A26" s="28"/>
      <c r="B26" s="28"/>
      <c r="C26" s="20"/>
      <c r="D26" s="20"/>
      <c r="E26" s="20"/>
      <c r="F26" s="122"/>
    </row>
    <row r="27" spans="1:6">
      <c r="A27" s="25"/>
      <c r="B27" s="25"/>
      <c r="E27" s="8"/>
      <c r="F27" s="123"/>
    </row>
    <row r="28" spans="1:6">
      <c r="A28" s="25"/>
      <c r="B28" s="25"/>
      <c r="E28" s="8"/>
      <c r="F28" s="123"/>
    </row>
    <row r="29" spans="1:6">
      <c r="A29" s="29"/>
      <c r="E29" s="8"/>
      <c r="F29" s="123"/>
    </row>
    <row r="30" spans="1:6">
      <c r="A30" s="25"/>
      <c r="E30" s="8"/>
      <c r="F30" s="123"/>
    </row>
    <row r="31" spans="1:6">
      <c r="E31" s="8"/>
      <c r="F31" s="123"/>
    </row>
    <row r="32" spans="1:6">
      <c r="E32" s="8"/>
      <c r="F32" s="123"/>
    </row>
    <row r="33" spans="1:6">
      <c r="E33" s="8"/>
      <c r="F33" s="123"/>
    </row>
    <row r="34" spans="1:6">
      <c r="E34" s="8"/>
      <c r="F34" s="123"/>
    </row>
    <row r="35" spans="1:6">
      <c r="A35" s="29"/>
      <c r="E35" s="8"/>
      <c r="F35" s="123"/>
    </row>
    <row r="36" spans="1:6">
      <c r="B36" s="30"/>
      <c r="E36" s="8"/>
      <c r="F36" s="123"/>
    </row>
    <row r="37" spans="1:6">
      <c r="C37" s="25"/>
      <c r="E37" s="8"/>
      <c r="F37" s="123"/>
    </row>
    <row r="38" spans="1:6">
      <c r="A38" s="30"/>
      <c r="E38" s="8"/>
      <c r="F38" s="123"/>
    </row>
    <row r="39" spans="1:6">
      <c r="A39" s="29"/>
      <c r="E39" s="8"/>
      <c r="F39" s="123"/>
    </row>
    <row r="40" spans="1:6">
      <c r="A40" s="29"/>
      <c r="E40" s="8"/>
      <c r="F40" s="123"/>
    </row>
    <row r="41" spans="1:6">
      <c r="E41" s="8"/>
      <c r="F41" s="123"/>
    </row>
    <row r="42" spans="1:6">
      <c r="E42" s="8"/>
      <c r="F42" s="123"/>
    </row>
    <row r="43" spans="1:6">
      <c r="E43" s="8"/>
      <c r="F43" s="123"/>
    </row>
    <row r="44" spans="1:6">
      <c r="E44" s="8"/>
      <c r="F44" s="123"/>
    </row>
    <row r="45" spans="1:6">
      <c r="E45" s="8"/>
      <c r="F45" s="123"/>
    </row>
    <row r="46" spans="1:6">
      <c r="E46" s="8"/>
      <c r="F46" s="123"/>
    </row>
    <row r="47" spans="1:6">
      <c r="E47" s="8"/>
      <c r="F47" s="123"/>
    </row>
    <row r="48" spans="1:6">
      <c r="E48" s="8"/>
      <c r="F48" s="123"/>
    </row>
    <row r="49" spans="1:6">
      <c r="E49" s="8"/>
      <c r="F49" s="123"/>
    </row>
    <row r="50" spans="1:6">
      <c r="E50" s="8"/>
      <c r="F50" s="123"/>
    </row>
    <row r="51" spans="1:6">
      <c r="E51" s="8"/>
      <c r="F51" s="123"/>
    </row>
    <row r="52" spans="1:6">
      <c r="E52" s="8"/>
      <c r="F52" s="123"/>
    </row>
    <row r="53" spans="1:6">
      <c r="E53" s="8"/>
      <c r="F53" s="123"/>
    </row>
    <row r="54" spans="1:6">
      <c r="A54" s="29"/>
      <c r="E54" s="8"/>
      <c r="F54" s="123"/>
    </row>
    <row r="55" spans="1:6">
      <c r="A55" s="29"/>
      <c r="E55" s="8"/>
      <c r="F55" s="123"/>
    </row>
    <row r="56" spans="1:6">
      <c r="A56" s="29"/>
      <c r="E56" s="8"/>
      <c r="F56" s="123"/>
    </row>
    <row r="57" spans="1:6">
      <c r="A57" s="29"/>
      <c r="E57" s="8"/>
      <c r="F57" s="123"/>
    </row>
    <row r="58" spans="1:6">
      <c r="A58" s="29"/>
      <c r="E58" s="8"/>
      <c r="F58" s="123"/>
    </row>
    <row r="59" spans="1:6">
      <c r="A59" s="29"/>
      <c r="E59" s="8"/>
      <c r="F59" s="123"/>
    </row>
    <row r="60" spans="1:6">
      <c r="A60" s="29"/>
      <c r="E60" s="8"/>
      <c r="F60" s="123"/>
    </row>
    <row r="61" spans="1:6">
      <c r="A61" s="29"/>
      <c r="E61" s="8"/>
      <c r="F61" s="123"/>
    </row>
    <row r="62" spans="1:6">
      <c r="A62" s="29"/>
      <c r="E62" s="8"/>
      <c r="F62" s="123"/>
    </row>
    <row r="63" spans="1:6">
      <c r="A63" s="29"/>
      <c r="B63" s="31"/>
      <c r="E63" s="8"/>
      <c r="F63" s="123"/>
    </row>
    <row r="64" spans="1:6">
      <c r="A64" s="29"/>
      <c r="E64" s="8"/>
      <c r="F64" s="123"/>
    </row>
    <row r="65" spans="1:6">
      <c r="A65" s="32"/>
      <c r="E65" s="8"/>
      <c r="F65" s="123"/>
    </row>
    <row r="66" spans="1:6">
      <c r="A66" s="19"/>
      <c r="E66" s="8"/>
      <c r="F66" s="123"/>
    </row>
    <row r="67" spans="1:6">
      <c r="A67" s="19"/>
      <c r="E67" s="8"/>
      <c r="F67" s="123"/>
    </row>
    <row r="68" spans="1:6">
      <c r="A68" s="19"/>
      <c r="E68" s="8"/>
      <c r="F68" s="123"/>
    </row>
    <row r="69" spans="1:6">
      <c r="A69" s="19"/>
      <c r="E69" s="8"/>
      <c r="F69" s="123"/>
    </row>
    <row r="70" spans="1:6">
      <c r="A70" s="19"/>
      <c r="E70" s="8"/>
      <c r="F70" s="123"/>
    </row>
    <row r="71" spans="1:6">
      <c r="A71" s="19"/>
      <c r="E71" s="8"/>
      <c r="F71" s="123"/>
    </row>
    <row r="72" spans="1:6">
      <c r="A72" s="25"/>
      <c r="B72" s="25"/>
      <c r="E72" s="8"/>
      <c r="F72" s="123"/>
    </row>
    <row r="73" spans="1:6">
      <c r="A73" s="19"/>
      <c r="E73" s="8"/>
      <c r="F73" s="123"/>
    </row>
    <row r="74" spans="1:6">
      <c r="A74" s="19"/>
      <c r="E74" s="8"/>
      <c r="F74" s="123"/>
    </row>
    <row r="75" spans="1:6">
      <c r="A75" s="19"/>
      <c r="E75" s="8"/>
      <c r="F75" s="123"/>
    </row>
    <row r="76" spans="1:6">
      <c r="A76" s="19"/>
      <c r="E76" s="8"/>
    </row>
    <row r="77" spans="1:6">
      <c r="A77" s="19"/>
      <c r="E77" s="8"/>
    </row>
    <row r="78" spans="1:6">
      <c r="A78" s="19"/>
      <c r="E78" s="8"/>
    </row>
    <row r="79" spans="1:6">
      <c r="A79" s="19"/>
      <c r="E79" s="8"/>
    </row>
    <row r="80" spans="1:6">
      <c r="A80" s="19"/>
      <c r="E80" s="8"/>
    </row>
    <row r="81" spans="1:5">
      <c r="A81" s="33"/>
      <c r="E81" s="8"/>
    </row>
    <row r="82" spans="1:5">
      <c r="A82" s="19"/>
      <c r="E82" s="8"/>
    </row>
    <row r="83" spans="1:5">
      <c r="A83" s="19"/>
      <c r="E83" s="8"/>
    </row>
    <row r="84" spans="1:5">
      <c r="A84" s="19"/>
      <c r="E84" s="8"/>
    </row>
    <row r="85" spans="1:5">
      <c r="A85" s="19"/>
      <c r="E85" s="8"/>
    </row>
    <row r="86" spans="1:5">
      <c r="A86" s="19"/>
      <c r="E86" s="8"/>
    </row>
    <row r="87" spans="1:5">
      <c r="A87" s="19"/>
      <c r="E87" s="8"/>
    </row>
    <row r="88" spans="1:5">
      <c r="A88" s="19"/>
      <c r="E88" s="8"/>
    </row>
    <row r="89" spans="1:5">
      <c r="A89" s="19"/>
      <c r="E89" s="8"/>
    </row>
    <row r="90" spans="1:5">
      <c r="A90" s="19"/>
      <c r="E90" s="8"/>
    </row>
    <row r="91" spans="1:5">
      <c r="A91" s="19"/>
      <c r="E91" s="8"/>
    </row>
    <row r="92" spans="1:5">
      <c r="A92" s="19"/>
      <c r="E92" s="8"/>
    </row>
    <row r="93" spans="1:5">
      <c r="A93" s="19"/>
      <c r="E93" s="8"/>
    </row>
    <row r="94" spans="1:5">
      <c r="A94" s="19"/>
      <c r="E94" s="8"/>
    </row>
    <row r="95" spans="1:5">
      <c r="A95" s="19"/>
      <c r="E95" s="8"/>
    </row>
    <row r="96" spans="1:5">
      <c r="A96" s="19"/>
      <c r="E96" s="8"/>
    </row>
    <row r="97" spans="1:5">
      <c r="A97" s="19"/>
      <c r="E97" s="8"/>
    </row>
    <row r="98" spans="1:5">
      <c r="A98" s="19"/>
      <c r="E98" s="8"/>
    </row>
    <row r="99" spans="1:5">
      <c r="A99" s="19"/>
      <c r="E99" s="8"/>
    </row>
    <row r="100" spans="1:5">
      <c r="A100" s="34"/>
      <c r="E100" s="8"/>
    </row>
    <row r="101" spans="1:5">
      <c r="A101" s="19"/>
      <c r="E101" s="8"/>
    </row>
    <row r="102" spans="1:5">
      <c r="A102" s="19"/>
      <c r="E102" s="8"/>
    </row>
    <row r="103" spans="1:5">
      <c r="A103" s="19"/>
      <c r="E103" s="8"/>
    </row>
    <row r="104" spans="1:5">
      <c r="A104" s="19"/>
      <c r="E104" s="8"/>
    </row>
    <row r="105" spans="1:5">
      <c r="E105" s="8"/>
    </row>
    <row r="106" spans="1:5">
      <c r="E106" s="8"/>
    </row>
    <row r="107" spans="1:5">
      <c r="E107" s="8"/>
    </row>
    <row r="108" spans="1:5">
      <c r="E108" s="8"/>
    </row>
    <row r="109" spans="1:5">
      <c r="E109" s="8"/>
    </row>
    <row r="110" spans="1:5">
      <c r="E110" s="8"/>
    </row>
    <row r="111" spans="1:5">
      <c r="E111" s="8"/>
    </row>
    <row r="112" spans="1:5">
      <c r="E112" s="8"/>
    </row>
    <row r="113" spans="5:5">
      <c r="E113" s="8"/>
    </row>
    <row r="114" spans="5:5">
      <c r="E114" s="8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8"/>
    </row>
    <row r="126" spans="5:5">
      <c r="E126" s="8"/>
    </row>
    <row r="127" spans="5:5">
      <c r="E127" s="8"/>
    </row>
    <row r="128" spans="5:5">
      <c r="E12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E24" sqref="E24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87.140625" style="1" customWidth="1"/>
    <col min="8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10"/>
      <c r="F1" s="9"/>
      <c r="G1" s="10"/>
    </row>
    <row r="2" spans="1:7">
      <c r="A2" s="13"/>
      <c r="B2" s="13"/>
      <c r="C2" s="13"/>
      <c r="D2" s="13"/>
      <c r="E2" s="13"/>
      <c r="F2" s="13"/>
      <c r="G2" s="13"/>
    </row>
    <row r="3" spans="1:7">
      <c r="A3" s="13" t="s">
        <v>46</v>
      </c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 s="42" customFormat="1">
      <c r="A5" s="42" t="s">
        <v>129</v>
      </c>
    </row>
    <row r="6" spans="1:7" s="42" customFormat="1"/>
    <row r="7" spans="1:7" ht="33">
      <c r="A7" s="51" t="s">
        <v>1</v>
      </c>
      <c r="B7" s="51" t="s">
        <v>2</v>
      </c>
      <c r="C7" s="51" t="s">
        <v>3</v>
      </c>
      <c r="D7" s="14" t="s">
        <v>6</v>
      </c>
      <c r="E7" s="14" t="s">
        <v>7</v>
      </c>
      <c r="F7" s="61" t="s">
        <v>4</v>
      </c>
      <c r="G7" s="62" t="s">
        <v>5</v>
      </c>
    </row>
    <row r="8" spans="1:7" s="66" customFormat="1" ht="44.25" customHeight="1">
      <c r="A8" s="44">
        <v>1</v>
      </c>
      <c r="B8" s="44">
        <v>3223</v>
      </c>
      <c r="C8" s="67">
        <v>43409</v>
      </c>
      <c r="D8" s="44" t="s">
        <v>8</v>
      </c>
      <c r="E8" s="44" t="s">
        <v>9</v>
      </c>
      <c r="F8" s="68">
        <v>700000</v>
      </c>
      <c r="G8" s="69" t="s">
        <v>331</v>
      </c>
    </row>
    <row r="9" spans="1:7" s="66" customFormat="1" ht="45.75" customHeight="1">
      <c r="A9" s="44">
        <f>1+A8</f>
        <v>2</v>
      </c>
      <c r="B9" s="44">
        <v>3224</v>
      </c>
      <c r="C9" s="67">
        <v>43409</v>
      </c>
      <c r="D9" s="44" t="s">
        <v>10</v>
      </c>
      <c r="E9" s="44" t="s">
        <v>9</v>
      </c>
      <c r="F9" s="68">
        <v>94091847</v>
      </c>
      <c r="G9" s="69" t="s">
        <v>333</v>
      </c>
    </row>
    <row r="10" spans="1:7" ht="66.75" customHeight="1">
      <c r="A10" s="44">
        <f t="shared" ref="A10:A19" si="0">1+A9</f>
        <v>3</v>
      </c>
      <c r="B10" s="44">
        <v>3225</v>
      </c>
      <c r="C10" s="67">
        <v>43409</v>
      </c>
      <c r="D10" s="44" t="s">
        <v>11</v>
      </c>
      <c r="E10" s="44" t="s">
        <v>9</v>
      </c>
      <c r="F10" s="68">
        <v>416577</v>
      </c>
      <c r="G10" s="69" t="s">
        <v>336</v>
      </c>
    </row>
    <row r="11" spans="1:7" ht="58.5" customHeight="1">
      <c r="A11" s="44">
        <f t="shared" si="0"/>
        <v>4</v>
      </c>
      <c r="B11" s="44">
        <v>3346</v>
      </c>
      <c r="C11" s="67">
        <v>43412</v>
      </c>
      <c r="D11" s="44" t="s">
        <v>10</v>
      </c>
      <c r="E11" s="44" t="s">
        <v>9</v>
      </c>
      <c r="F11" s="68">
        <v>5933</v>
      </c>
      <c r="G11" s="69" t="s">
        <v>334</v>
      </c>
    </row>
    <row r="12" spans="1:7" ht="66.75" customHeight="1">
      <c r="A12" s="44">
        <f t="shared" si="0"/>
        <v>5</v>
      </c>
      <c r="B12" s="44">
        <v>3246</v>
      </c>
      <c r="C12" s="67">
        <v>43412</v>
      </c>
      <c r="D12" s="44" t="s">
        <v>11</v>
      </c>
      <c r="E12" s="44" t="s">
        <v>12</v>
      </c>
      <c r="F12" s="68">
        <v>7407</v>
      </c>
      <c r="G12" s="69" t="s">
        <v>339</v>
      </c>
    </row>
    <row r="13" spans="1:7" ht="68.25" customHeight="1">
      <c r="A13" s="44">
        <f t="shared" si="0"/>
        <v>6</v>
      </c>
      <c r="B13" s="44">
        <v>3248</v>
      </c>
      <c r="C13" s="67">
        <v>43412</v>
      </c>
      <c r="D13" s="44" t="s">
        <v>11</v>
      </c>
      <c r="E13" s="44" t="s">
        <v>12</v>
      </c>
      <c r="F13" s="68">
        <v>2016</v>
      </c>
      <c r="G13" s="69" t="s">
        <v>340</v>
      </c>
    </row>
    <row r="14" spans="1:7" ht="68.25" customHeight="1">
      <c r="A14" s="44">
        <f t="shared" si="0"/>
        <v>7</v>
      </c>
      <c r="B14" s="44">
        <v>3245</v>
      </c>
      <c r="C14" s="67">
        <v>43412</v>
      </c>
      <c r="D14" s="44" t="s">
        <v>11</v>
      </c>
      <c r="E14" s="44" t="s">
        <v>12</v>
      </c>
      <c r="F14" s="68">
        <v>3790</v>
      </c>
      <c r="G14" s="69" t="s">
        <v>338</v>
      </c>
    </row>
    <row r="15" spans="1:7" ht="68.25" customHeight="1">
      <c r="A15" s="44">
        <f t="shared" si="0"/>
        <v>8</v>
      </c>
      <c r="B15" s="44">
        <v>3244</v>
      </c>
      <c r="C15" s="67">
        <v>43412</v>
      </c>
      <c r="D15" s="44" t="s">
        <v>11</v>
      </c>
      <c r="E15" s="44" t="s">
        <v>12</v>
      </c>
      <c r="F15" s="68">
        <v>650</v>
      </c>
      <c r="G15" s="69" t="s">
        <v>337</v>
      </c>
    </row>
    <row r="16" spans="1:7" ht="57" customHeight="1">
      <c r="A16" s="44">
        <f t="shared" si="0"/>
        <v>9</v>
      </c>
      <c r="B16" s="44">
        <v>3247</v>
      </c>
      <c r="C16" s="67">
        <v>43412</v>
      </c>
      <c r="D16" s="44" t="s">
        <v>11</v>
      </c>
      <c r="E16" s="44" t="s">
        <v>12</v>
      </c>
      <c r="F16" s="68">
        <v>885</v>
      </c>
      <c r="G16" s="69" t="s">
        <v>338</v>
      </c>
    </row>
    <row r="17" spans="1:7" ht="57.75" customHeight="1">
      <c r="A17" s="44">
        <f t="shared" si="0"/>
        <v>10</v>
      </c>
      <c r="B17" s="44">
        <v>3521</v>
      </c>
      <c r="C17" s="67">
        <v>43431</v>
      </c>
      <c r="D17" s="44" t="s">
        <v>8</v>
      </c>
      <c r="E17" s="44" t="s">
        <v>9</v>
      </c>
      <c r="F17" s="68">
        <v>141891</v>
      </c>
      <c r="G17" s="69" t="s">
        <v>332</v>
      </c>
    </row>
    <row r="18" spans="1:7" ht="54" customHeight="1">
      <c r="A18" s="44">
        <f t="shared" si="0"/>
        <v>11</v>
      </c>
      <c r="B18" s="44">
        <v>3519</v>
      </c>
      <c r="C18" s="67">
        <v>43431</v>
      </c>
      <c r="D18" s="44" t="s">
        <v>10</v>
      </c>
      <c r="E18" s="44" t="s">
        <v>9</v>
      </c>
      <c r="F18" s="68">
        <v>10682777</v>
      </c>
      <c r="G18" s="69" t="s">
        <v>335</v>
      </c>
    </row>
    <row r="19" spans="1:7" ht="98.25" customHeight="1">
      <c r="A19" s="44">
        <f t="shared" si="0"/>
        <v>12</v>
      </c>
      <c r="B19" s="44">
        <v>3520</v>
      </c>
      <c r="C19" s="67">
        <v>43432</v>
      </c>
      <c r="D19" s="44" t="s">
        <v>33</v>
      </c>
      <c r="E19" s="44" t="s">
        <v>9</v>
      </c>
      <c r="F19" s="68">
        <v>12088</v>
      </c>
      <c r="G19" s="69" t="s">
        <v>341</v>
      </c>
    </row>
    <row r="20" spans="1:7" s="2" customFormat="1">
      <c r="A20" s="11"/>
      <c r="B20" s="52"/>
      <c r="C20" s="52"/>
      <c r="D20" s="52"/>
      <c r="E20" s="134" t="s">
        <v>29</v>
      </c>
      <c r="F20" s="70">
        <f>SUM(F8:F19)</f>
        <v>106065861</v>
      </c>
      <c r="G20" s="12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E26" s="3"/>
      <c r="F26" s="3"/>
    </row>
    <row r="27" spans="1:7">
      <c r="E27" s="3"/>
      <c r="F27" s="3"/>
    </row>
    <row r="28" spans="1:7">
      <c r="F28" s="3"/>
    </row>
    <row r="35" spans="6:6">
      <c r="F35" s="3"/>
    </row>
  </sheetData>
  <sortState ref="A8:G19">
    <sortCondition ref="C8:C19"/>
  </sortState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9" workbookViewId="0">
      <selection activeCell="C8" sqref="C8"/>
    </sheetView>
  </sheetViews>
  <sheetFormatPr defaultColWidth="9.140625" defaultRowHeight="16.5"/>
  <cols>
    <col min="1" max="1" width="10.85546875" style="49" customWidth="1"/>
    <col min="2" max="2" width="14.85546875" style="56" customWidth="1"/>
    <col min="3" max="3" width="94.42578125" style="58" customWidth="1"/>
    <col min="4" max="4" width="28.140625" style="58" customWidth="1"/>
    <col min="5" max="5" width="21" style="54" customWidth="1"/>
    <col min="6" max="16384" width="9.140625" style="41"/>
  </cols>
  <sheetData>
    <row r="1" spans="1:5">
      <c r="A1" s="55" t="s">
        <v>36</v>
      </c>
    </row>
    <row r="2" spans="1:5">
      <c r="A2" s="55" t="s">
        <v>16</v>
      </c>
    </row>
    <row r="3" spans="1:5">
      <c r="A3" s="55" t="s">
        <v>37</v>
      </c>
    </row>
    <row r="4" spans="1:5">
      <c r="A4" s="55" t="s">
        <v>38</v>
      </c>
    </row>
    <row r="5" spans="1:5">
      <c r="A5" s="55"/>
    </row>
    <row r="6" spans="1:5">
      <c r="A6" s="55"/>
      <c r="C6" s="59" t="s">
        <v>342</v>
      </c>
    </row>
    <row r="7" spans="1:5">
      <c r="A7" s="48" t="s">
        <v>18</v>
      </c>
      <c r="B7" s="57" t="s">
        <v>17</v>
      </c>
      <c r="C7" s="50" t="s">
        <v>19</v>
      </c>
      <c r="D7" s="88" t="s">
        <v>20</v>
      </c>
      <c r="E7" s="60" t="s">
        <v>21</v>
      </c>
    </row>
    <row r="8" spans="1:5" ht="69.75" customHeight="1">
      <c r="A8" s="85">
        <v>3218</v>
      </c>
      <c r="B8" s="99">
        <v>43406</v>
      </c>
      <c r="C8" s="115" t="s">
        <v>360</v>
      </c>
      <c r="D8" s="115" t="s">
        <v>57</v>
      </c>
      <c r="E8" s="100">
        <v>301.16000000000003</v>
      </c>
    </row>
    <row r="9" spans="1:5" ht="69.75" customHeight="1">
      <c r="A9" s="85">
        <v>217</v>
      </c>
      <c r="B9" s="99">
        <v>43409</v>
      </c>
      <c r="C9" s="115" t="s">
        <v>362</v>
      </c>
      <c r="D9" s="115" t="s">
        <v>36</v>
      </c>
      <c r="E9" s="100">
        <v>-826.14</v>
      </c>
    </row>
    <row r="10" spans="1:5" ht="69.75" customHeight="1">
      <c r="A10" s="85">
        <v>216</v>
      </c>
      <c r="B10" s="99">
        <v>43409</v>
      </c>
      <c r="C10" s="115" t="s">
        <v>361</v>
      </c>
      <c r="D10" s="115" t="s">
        <v>36</v>
      </c>
      <c r="E10" s="100">
        <v>-145.80000000000001</v>
      </c>
    </row>
    <row r="11" spans="1:5" ht="69.75" customHeight="1">
      <c r="A11" s="85">
        <v>3365</v>
      </c>
      <c r="B11" s="99">
        <v>43420</v>
      </c>
      <c r="C11" s="115" t="s">
        <v>356</v>
      </c>
      <c r="D11" s="84" t="s">
        <v>56</v>
      </c>
      <c r="E11" s="100">
        <v>10.94</v>
      </c>
    </row>
    <row r="12" spans="1:5" ht="69.75" customHeight="1">
      <c r="A12" s="85">
        <v>3364</v>
      </c>
      <c r="B12" s="99">
        <v>43420</v>
      </c>
      <c r="C12" s="115" t="s">
        <v>355</v>
      </c>
      <c r="D12" s="86" t="s">
        <v>35</v>
      </c>
      <c r="E12" s="100">
        <v>32</v>
      </c>
    </row>
    <row r="13" spans="1:5" ht="69.75" customHeight="1">
      <c r="A13" s="85">
        <v>3372</v>
      </c>
      <c r="B13" s="99">
        <v>43420</v>
      </c>
      <c r="C13" s="115" t="s">
        <v>352</v>
      </c>
      <c r="D13" s="115" t="s">
        <v>47</v>
      </c>
      <c r="E13" s="100">
        <v>43</v>
      </c>
    </row>
    <row r="14" spans="1:5" ht="69.75" customHeight="1">
      <c r="A14" s="85">
        <v>3370</v>
      </c>
      <c r="B14" s="99">
        <v>43420</v>
      </c>
      <c r="C14" s="115" t="s">
        <v>353</v>
      </c>
      <c r="D14" s="84" t="s">
        <v>56</v>
      </c>
      <c r="E14" s="100">
        <v>46</v>
      </c>
    </row>
    <row r="15" spans="1:5" ht="69.75" customHeight="1">
      <c r="A15" s="85">
        <v>3363</v>
      </c>
      <c r="B15" s="99">
        <v>43420</v>
      </c>
      <c r="C15" s="115" t="s">
        <v>354</v>
      </c>
      <c r="D15" s="84" t="s">
        <v>56</v>
      </c>
      <c r="E15" s="100">
        <v>48</v>
      </c>
    </row>
    <row r="16" spans="1:5" ht="69.75" customHeight="1">
      <c r="A16" s="85">
        <v>3369</v>
      </c>
      <c r="B16" s="99">
        <v>43420</v>
      </c>
      <c r="C16" s="115" t="s">
        <v>371</v>
      </c>
      <c r="D16" s="84" t="s">
        <v>56</v>
      </c>
      <c r="E16" s="100">
        <v>57.06</v>
      </c>
    </row>
    <row r="17" spans="1:5" ht="69.75" customHeight="1">
      <c r="A17" s="85">
        <v>3373</v>
      </c>
      <c r="B17" s="99">
        <v>43420</v>
      </c>
      <c r="C17" s="115" t="s">
        <v>352</v>
      </c>
      <c r="D17" s="115" t="s">
        <v>47</v>
      </c>
      <c r="E17" s="100">
        <v>63</v>
      </c>
    </row>
    <row r="18" spans="1:5" ht="69.75" customHeight="1">
      <c r="A18" s="85">
        <v>3362</v>
      </c>
      <c r="B18" s="99">
        <v>43420</v>
      </c>
      <c r="C18" s="115" t="s">
        <v>353</v>
      </c>
      <c r="D18" s="86" t="s">
        <v>343</v>
      </c>
      <c r="E18" s="100">
        <v>75</v>
      </c>
    </row>
    <row r="19" spans="1:5" ht="69.75" customHeight="1">
      <c r="A19" s="85">
        <v>3368</v>
      </c>
      <c r="B19" s="99">
        <v>43420</v>
      </c>
      <c r="C19" s="115" t="s">
        <v>373</v>
      </c>
      <c r="D19" s="86" t="s">
        <v>35</v>
      </c>
      <c r="E19" s="100">
        <v>164</v>
      </c>
    </row>
    <row r="20" spans="1:5" ht="69.75" customHeight="1">
      <c r="A20" s="85">
        <v>3360</v>
      </c>
      <c r="B20" s="99">
        <v>43420</v>
      </c>
      <c r="C20" s="115" t="s">
        <v>374</v>
      </c>
      <c r="D20" s="115" t="s">
        <v>47</v>
      </c>
      <c r="E20" s="100">
        <v>176</v>
      </c>
    </row>
    <row r="21" spans="1:5" ht="69.75" customHeight="1">
      <c r="A21" s="85">
        <v>3374</v>
      </c>
      <c r="B21" s="99">
        <v>43420</v>
      </c>
      <c r="C21" s="115" t="s">
        <v>374</v>
      </c>
      <c r="D21" s="115" t="s">
        <v>47</v>
      </c>
      <c r="E21" s="100">
        <v>228</v>
      </c>
    </row>
    <row r="22" spans="1:5" ht="69.75" customHeight="1">
      <c r="A22" s="85">
        <v>3371</v>
      </c>
      <c r="B22" s="99">
        <v>43420</v>
      </c>
      <c r="C22" s="115" t="s">
        <v>375</v>
      </c>
      <c r="D22" s="84" t="s">
        <v>56</v>
      </c>
      <c r="E22" s="100">
        <v>239</v>
      </c>
    </row>
    <row r="23" spans="1:5" ht="69.75" customHeight="1">
      <c r="A23" s="85">
        <v>3363</v>
      </c>
      <c r="B23" s="99">
        <v>43420</v>
      </c>
      <c r="C23" s="115" t="s">
        <v>376</v>
      </c>
      <c r="D23" s="84" t="s">
        <v>56</v>
      </c>
      <c r="E23" s="100">
        <v>254</v>
      </c>
    </row>
    <row r="24" spans="1:5" ht="69.75" customHeight="1">
      <c r="A24" s="85">
        <v>3360</v>
      </c>
      <c r="B24" s="99">
        <v>43420</v>
      </c>
      <c r="C24" s="115" t="s">
        <v>375</v>
      </c>
      <c r="D24" s="84" t="s">
        <v>56</v>
      </c>
      <c r="E24" s="100">
        <v>394</v>
      </c>
    </row>
    <row r="25" spans="1:5" ht="69.75" customHeight="1">
      <c r="A25" s="85">
        <v>3361</v>
      </c>
      <c r="B25" s="99">
        <v>43420</v>
      </c>
      <c r="C25" s="115" t="s">
        <v>374</v>
      </c>
      <c r="D25" s="115" t="s">
        <v>47</v>
      </c>
      <c r="E25" s="100">
        <v>922</v>
      </c>
    </row>
    <row r="26" spans="1:5" ht="69.75" customHeight="1">
      <c r="A26" s="85">
        <v>3375</v>
      </c>
      <c r="B26" s="99">
        <v>43425</v>
      </c>
      <c r="C26" s="115" t="s">
        <v>346</v>
      </c>
      <c r="D26" s="115" t="s">
        <v>47</v>
      </c>
      <c r="E26" s="100">
        <v>332</v>
      </c>
    </row>
    <row r="27" spans="1:5" ht="69.75" customHeight="1">
      <c r="A27" s="85">
        <v>3492</v>
      </c>
      <c r="B27" s="99">
        <v>43432</v>
      </c>
      <c r="C27" s="115" t="s">
        <v>344</v>
      </c>
      <c r="D27" s="84" t="s">
        <v>56</v>
      </c>
      <c r="E27" s="100">
        <v>7.09</v>
      </c>
    </row>
    <row r="28" spans="1:5" ht="69.75" customHeight="1">
      <c r="A28" s="85">
        <v>3491</v>
      </c>
      <c r="B28" s="99">
        <v>43432</v>
      </c>
      <c r="C28" s="115" t="s">
        <v>345</v>
      </c>
      <c r="D28" s="86" t="s">
        <v>35</v>
      </c>
      <c r="E28" s="100">
        <v>19</v>
      </c>
    </row>
    <row r="29" spans="1:5" ht="69.75" customHeight="1">
      <c r="A29" s="85">
        <v>3489</v>
      </c>
      <c r="B29" s="99">
        <v>43432</v>
      </c>
      <c r="C29" s="115" t="s">
        <v>358</v>
      </c>
      <c r="D29" s="84" t="s">
        <v>56</v>
      </c>
      <c r="E29" s="100">
        <v>25</v>
      </c>
    </row>
    <row r="30" spans="1:5" ht="69.75" customHeight="1">
      <c r="A30" s="85">
        <v>3490</v>
      </c>
      <c r="B30" s="99">
        <v>43432</v>
      </c>
      <c r="C30" s="115" t="s">
        <v>359</v>
      </c>
      <c r="D30" s="84" t="s">
        <v>56</v>
      </c>
      <c r="E30" s="100">
        <v>28</v>
      </c>
    </row>
    <row r="31" spans="1:5" ht="69.75" customHeight="1">
      <c r="A31" s="85">
        <v>3496</v>
      </c>
      <c r="B31" s="99">
        <v>43432</v>
      </c>
      <c r="C31" s="115" t="s">
        <v>363</v>
      </c>
      <c r="D31" s="84" t="s">
        <v>56</v>
      </c>
      <c r="E31" s="100">
        <v>32.909999999999997</v>
      </c>
    </row>
    <row r="32" spans="1:5" ht="69.75" customHeight="1">
      <c r="A32" s="85">
        <v>3499</v>
      </c>
      <c r="B32" s="99">
        <v>43432</v>
      </c>
      <c r="C32" s="115" t="s">
        <v>347</v>
      </c>
      <c r="D32" s="115" t="s">
        <v>47</v>
      </c>
      <c r="E32" s="100">
        <v>43</v>
      </c>
    </row>
    <row r="33" spans="1:5" ht="69.75" customHeight="1">
      <c r="A33" s="85">
        <v>3490</v>
      </c>
      <c r="B33" s="99">
        <v>43432</v>
      </c>
      <c r="C33" s="115" t="s">
        <v>358</v>
      </c>
      <c r="D33" s="86" t="s">
        <v>343</v>
      </c>
      <c r="E33" s="100">
        <v>46</v>
      </c>
    </row>
    <row r="34" spans="1:5" ht="69.75" customHeight="1">
      <c r="A34" s="85">
        <v>3487</v>
      </c>
      <c r="B34" s="99">
        <v>43432</v>
      </c>
      <c r="C34" s="115" t="s">
        <v>357</v>
      </c>
      <c r="D34" s="115" t="s">
        <v>47</v>
      </c>
      <c r="E34" s="100">
        <v>58</v>
      </c>
    </row>
    <row r="35" spans="1:5" ht="69.75" customHeight="1">
      <c r="A35" s="85">
        <v>3500</v>
      </c>
      <c r="B35" s="99">
        <v>43432</v>
      </c>
      <c r="C35" s="115" t="s">
        <v>347</v>
      </c>
      <c r="D35" s="115" t="s">
        <v>47</v>
      </c>
      <c r="E35" s="100">
        <v>63</v>
      </c>
    </row>
    <row r="36" spans="1:5" ht="69.75" customHeight="1">
      <c r="A36" s="85">
        <v>3495</v>
      </c>
      <c r="B36" s="99">
        <v>43432</v>
      </c>
      <c r="C36" s="115" t="s">
        <v>372</v>
      </c>
      <c r="D36" s="86" t="s">
        <v>35</v>
      </c>
      <c r="E36" s="100">
        <v>96</v>
      </c>
    </row>
    <row r="37" spans="1:5" ht="69.75" customHeight="1">
      <c r="A37" s="85">
        <v>3493</v>
      </c>
      <c r="B37" s="99">
        <v>43432</v>
      </c>
      <c r="C37" s="115" t="s">
        <v>377</v>
      </c>
      <c r="D37" s="84" t="s">
        <v>56</v>
      </c>
      <c r="E37" s="100">
        <v>132</v>
      </c>
    </row>
    <row r="38" spans="1:5" ht="69.75" customHeight="1">
      <c r="A38" s="85">
        <v>3494</v>
      </c>
      <c r="B38" s="99">
        <v>43432</v>
      </c>
      <c r="C38" s="115" t="s">
        <v>378</v>
      </c>
      <c r="D38" s="84" t="s">
        <v>56</v>
      </c>
      <c r="E38" s="100">
        <v>149</v>
      </c>
    </row>
    <row r="39" spans="1:5" ht="69.75" customHeight="1">
      <c r="A39" s="85">
        <v>3501</v>
      </c>
      <c r="B39" s="99">
        <v>43432</v>
      </c>
      <c r="C39" s="115" t="s">
        <v>379</v>
      </c>
      <c r="D39" s="115" t="s">
        <v>47</v>
      </c>
      <c r="E39" s="100">
        <v>228</v>
      </c>
    </row>
    <row r="40" spans="1:5" ht="69.75" customHeight="1">
      <c r="A40" s="85">
        <v>3494</v>
      </c>
      <c r="B40" s="99">
        <v>43432</v>
      </c>
      <c r="C40" s="115" t="s">
        <v>377</v>
      </c>
      <c r="D40" s="84" t="s">
        <v>56</v>
      </c>
      <c r="E40" s="100">
        <v>239</v>
      </c>
    </row>
    <row r="41" spans="1:5" ht="69.75" customHeight="1">
      <c r="A41" s="85">
        <v>3488</v>
      </c>
      <c r="B41" s="99">
        <v>43432</v>
      </c>
      <c r="C41" s="115" t="s">
        <v>379</v>
      </c>
      <c r="D41" s="115" t="s">
        <v>47</v>
      </c>
      <c r="E41" s="100">
        <v>307</v>
      </c>
    </row>
    <row r="42" spans="1:5" ht="69.75" customHeight="1">
      <c r="A42" s="85">
        <v>332</v>
      </c>
      <c r="B42" s="99">
        <v>43432</v>
      </c>
      <c r="C42" s="115" t="s">
        <v>379</v>
      </c>
      <c r="D42" s="115" t="s">
        <v>47</v>
      </c>
      <c r="E42" s="100">
        <v>332</v>
      </c>
    </row>
    <row r="43" spans="1:5">
      <c r="A43" s="48"/>
      <c r="B43" s="171"/>
      <c r="C43" s="88" t="s">
        <v>29</v>
      </c>
      <c r="D43" s="88"/>
      <c r="E43" s="90">
        <f>SUM(E8:E42)</f>
        <v>4218.22</v>
      </c>
    </row>
    <row r="47" spans="1:5">
      <c r="A47" s="55" t="s">
        <v>36</v>
      </c>
    </row>
    <row r="48" spans="1:5">
      <c r="A48" s="55" t="s">
        <v>16</v>
      </c>
    </row>
    <row r="49" spans="1:5">
      <c r="A49" s="55" t="s">
        <v>348</v>
      </c>
    </row>
    <row r="50" spans="1:5">
      <c r="A50" s="55" t="s">
        <v>38</v>
      </c>
    </row>
    <row r="51" spans="1:5">
      <c r="A51" s="55"/>
    </row>
    <row r="52" spans="1:5">
      <c r="A52" s="55"/>
      <c r="C52" s="59" t="s">
        <v>342</v>
      </c>
    </row>
    <row r="53" spans="1:5">
      <c r="A53" s="48" t="s">
        <v>18</v>
      </c>
      <c r="B53" s="57" t="s">
        <v>17</v>
      </c>
      <c r="C53" s="50" t="s">
        <v>19</v>
      </c>
      <c r="D53" s="88" t="s">
        <v>20</v>
      </c>
      <c r="E53" s="60" t="s">
        <v>21</v>
      </c>
    </row>
    <row r="54" spans="1:5" ht="33">
      <c r="A54" s="48">
        <v>3230</v>
      </c>
      <c r="B54" s="171">
        <v>43418</v>
      </c>
      <c r="C54" s="88" t="s">
        <v>349</v>
      </c>
      <c r="D54" s="88" t="s">
        <v>351</v>
      </c>
      <c r="E54" s="172">
        <v>-1093.26</v>
      </c>
    </row>
    <row r="55" spans="1:5" ht="33">
      <c r="A55" s="48">
        <v>3231</v>
      </c>
      <c r="B55" s="171">
        <v>43418</v>
      </c>
      <c r="C55" s="88" t="s">
        <v>349</v>
      </c>
      <c r="D55" s="88" t="s">
        <v>350</v>
      </c>
      <c r="E55" s="172">
        <v>-170.29</v>
      </c>
    </row>
    <row r="56" spans="1:5">
      <c r="A56" s="48"/>
      <c r="B56" s="171"/>
      <c r="C56" s="88" t="s">
        <v>29</v>
      </c>
      <c r="D56" s="88"/>
      <c r="E56" s="90">
        <f>SUM(E54:E55)</f>
        <v>-1263.55</v>
      </c>
    </row>
  </sheetData>
  <sortState ref="A8:E42">
    <sortCondition ref="B8:B4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J11" sqref="J11"/>
    </sheetView>
  </sheetViews>
  <sheetFormatPr defaultColWidth="9.140625" defaultRowHeight="16.5"/>
  <cols>
    <col min="1" max="1" width="10.85546875" style="49" customWidth="1"/>
    <col min="2" max="2" width="14.85546875" style="56" customWidth="1"/>
    <col min="3" max="3" width="92.5703125" style="58" customWidth="1"/>
    <col min="4" max="4" width="27.140625" style="53" customWidth="1"/>
    <col min="5" max="5" width="16.5703125" style="54" customWidth="1"/>
    <col min="6" max="16384" width="9.140625" style="41"/>
  </cols>
  <sheetData>
    <row r="1" spans="1:5">
      <c r="A1" s="55" t="s">
        <v>36</v>
      </c>
    </row>
    <row r="2" spans="1:5">
      <c r="A2" s="55" t="s">
        <v>16</v>
      </c>
    </row>
    <row r="3" spans="1:5">
      <c r="A3" s="55" t="s">
        <v>37</v>
      </c>
    </row>
    <row r="4" spans="1:5">
      <c r="A4" s="55" t="s">
        <v>119</v>
      </c>
    </row>
    <row r="5" spans="1:5">
      <c r="A5" s="55"/>
    </row>
    <row r="6" spans="1:5">
      <c r="A6" s="55"/>
      <c r="C6" s="59" t="s">
        <v>342</v>
      </c>
    </row>
    <row r="7" spans="1:5">
      <c r="A7" s="48" t="s">
        <v>18</v>
      </c>
      <c r="B7" s="57" t="s">
        <v>17</v>
      </c>
      <c r="C7" s="50" t="s">
        <v>19</v>
      </c>
      <c r="D7" s="50" t="s">
        <v>20</v>
      </c>
      <c r="E7" s="60" t="s">
        <v>21</v>
      </c>
    </row>
    <row r="8" spans="1:5" ht="66">
      <c r="A8" s="48">
        <v>3219</v>
      </c>
      <c r="B8" s="171">
        <v>43406</v>
      </c>
      <c r="C8" s="115" t="s">
        <v>380</v>
      </c>
      <c r="D8" s="50" t="s">
        <v>57</v>
      </c>
      <c r="E8" s="172">
        <v>1205.6400000000001</v>
      </c>
    </row>
    <row r="9" spans="1:5">
      <c r="A9" s="48">
        <v>3574</v>
      </c>
      <c r="B9" s="171">
        <v>43433</v>
      </c>
      <c r="C9" s="88" t="s">
        <v>381</v>
      </c>
      <c r="D9" s="50" t="s">
        <v>382</v>
      </c>
      <c r="E9" s="172">
        <v>0.98</v>
      </c>
    </row>
    <row r="10" spans="1:5">
      <c r="A10" s="48"/>
      <c r="B10" s="171"/>
      <c r="C10" s="89" t="s">
        <v>29</v>
      </c>
      <c r="D10" s="50"/>
      <c r="E10" s="90">
        <f>E8+E9</f>
        <v>1206.6200000000001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J48" sqref="J48"/>
    </sheetView>
  </sheetViews>
  <sheetFormatPr defaultRowHeight="15"/>
  <cols>
    <col min="1" max="1" width="7.7109375" customWidth="1"/>
    <col min="2" max="2" width="8" customWidth="1"/>
    <col min="3" max="3" width="12.85546875" customWidth="1"/>
    <col min="4" max="4" width="8" customWidth="1"/>
    <col min="5" max="5" width="7.7109375" customWidth="1"/>
    <col min="6" max="6" width="15.7109375" customWidth="1"/>
    <col min="7" max="7" width="35.5703125" customWidth="1"/>
  </cols>
  <sheetData>
    <row r="1" spans="1:7" ht="16.5">
      <c r="A1" s="191" t="s">
        <v>417</v>
      </c>
      <c r="B1" s="192"/>
      <c r="C1" s="193"/>
      <c r="D1" s="193"/>
      <c r="E1" s="194"/>
      <c r="F1" s="195"/>
      <c r="G1" s="195"/>
    </row>
    <row r="2" spans="1:7">
      <c r="A2" s="196" t="s">
        <v>418</v>
      </c>
      <c r="B2" s="192"/>
      <c r="C2" s="193"/>
      <c r="D2" s="193"/>
      <c r="E2" s="194"/>
      <c r="F2" s="195"/>
      <c r="G2" s="195"/>
    </row>
    <row r="3" spans="1:7">
      <c r="A3" s="196"/>
      <c r="B3" s="192"/>
      <c r="C3" s="193"/>
      <c r="D3" s="193"/>
      <c r="E3" s="194"/>
      <c r="F3" s="195"/>
      <c r="G3" s="195"/>
    </row>
    <row r="4" spans="1:7">
      <c r="A4" s="197" t="s">
        <v>419</v>
      </c>
      <c r="B4" s="197"/>
      <c r="C4" s="197"/>
      <c r="D4" s="197"/>
      <c r="E4" s="197"/>
      <c r="F4" s="197"/>
      <c r="G4" s="197"/>
    </row>
    <row r="5" spans="1:7">
      <c r="A5" s="198"/>
      <c r="B5" s="199"/>
      <c r="C5" s="199"/>
      <c r="D5" s="199"/>
      <c r="E5" s="199"/>
      <c r="F5" s="199"/>
      <c r="G5" s="199"/>
    </row>
    <row r="6" spans="1:7">
      <c r="A6" s="200" t="s">
        <v>420</v>
      </c>
      <c r="B6" s="201"/>
      <c r="C6" s="201"/>
      <c r="D6" s="201"/>
      <c r="E6" s="201"/>
      <c r="F6" s="201"/>
      <c r="G6" s="201"/>
    </row>
    <row r="7" spans="1:7">
      <c r="A7" s="196"/>
      <c r="B7" s="201"/>
      <c r="C7" s="201"/>
      <c r="D7" s="201"/>
      <c r="E7" s="201"/>
      <c r="F7" s="201"/>
      <c r="G7" s="201"/>
    </row>
    <row r="8" spans="1:7">
      <c r="A8" s="200" t="s">
        <v>421</v>
      </c>
      <c r="B8" s="201"/>
      <c r="C8" s="201"/>
      <c r="D8" s="201"/>
      <c r="E8" s="201"/>
      <c r="F8" s="201"/>
      <c r="G8" s="201"/>
    </row>
    <row r="9" spans="1:7">
      <c r="A9" s="201"/>
      <c r="B9" s="201"/>
      <c r="C9" s="201"/>
      <c r="D9" s="201"/>
      <c r="E9" s="201"/>
      <c r="F9" s="201"/>
      <c r="G9" s="201"/>
    </row>
    <row r="10" spans="1:7" ht="45">
      <c r="A10" s="180" t="s">
        <v>383</v>
      </c>
      <c r="B10" s="180" t="s">
        <v>384</v>
      </c>
      <c r="C10" s="180" t="s">
        <v>3</v>
      </c>
      <c r="D10" s="180" t="s">
        <v>6</v>
      </c>
      <c r="E10" s="180" t="s">
        <v>385</v>
      </c>
      <c r="F10" s="181" t="s">
        <v>4</v>
      </c>
      <c r="G10" s="180" t="s">
        <v>386</v>
      </c>
    </row>
    <row r="11" spans="1:7" ht="42.75" customHeight="1">
      <c r="A11" s="182">
        <v>149</v>
      </c>
      <c r="B11" s="183">
        <v>271</v>
      </c>
      <c r="C11" s="184">
        <v>43426</v>
      </c>
      <c r="D11" s="182" t="s">
        <v>387</v>
      </c>
      <c r="E11" s="182">
        <v>20</v>
      </c>
      <c r="F11" s="185">
        <v>113.05</v>
      </c>
      <c r="G11" s="186" t="s">
        <v>422</v>
      </c>
    </row>
    <row r="12" spans="1:7">
      <c r="A12" s="187" t="s">
        <v>29</v>
      </c>
      <c r="B12" s="188"/>
      <c r="C12" s="188"/>
      <c r="D12" s="188"/>
      <c r="E12" s="189"/>
      <c r="F12" s="190">
        <f>SUM(F11:F11)</f>
        <v>113.05</v>
      </c>
      <c r="G12" s="186"/>
    </row>
    <row r="13" spans="1:7">
      <c r="A13" s="196"/>
      <c r="B13" s="192"/>
      <c r="C13" s="193"/>
      <c r="D13" s="193"/>
      <c r="E13" s="194"/>
      <c r="F13" s="195"/>
      <c r="G13" s="195"/>
    </row>
    <row r="14" spans="1:7">
      <c r="A14" s="200" t="s">
        <v>423</v>
      </c>
      <c r="B14" s="192"/>
      <c r="C14" s="193"/>
      <c r="D14" s="193"/>
      <c r="E14" s="194"/>
      <c r="F14" s="195"/>
      <c r="G14" s="195"/>
    </row>
    <row r="15" spans="1:7">
      <c r="A15" s="201"/>
      <c r="B15" s="201"/>
      <c r="C15" s="201"/>
      <c r="D15" s="201"/>
      <c r="E15" s="201"/>
      <c r="F15" s="201"/>
      <c r="G15" s="201"/>
    </row>
    <row r="16" spans="1:7" ht="45">
      <c r="A16" s="180" t="s">
        <v>383</v>
      </c>
      <c r="B16" s="180" t="s">
        <v>384</v>
      </c>
      <c r="C16" s="180" t="s">
        <v>3</v>
      </c>
      <c r="D16" s="180" t="s">
        <v>6</v>
      </c>
      <c r="E16" s="180" t="s">
        <v>385</v>
      </c>
      <c r="F16" s="181" t="s">
        <v>4</v>
      </c>
      <c r="G16" s="180" t="s">
        <v>386</v>
      </c>
    </row>
    <row r="17" spans="1:7" ht="31.5" customHeight="1">
      <c r="A17" s="182">
        <v>150</v>
      </c>
      <c r="B17" s="183">
        <v>242</v>
      </c>
      <c r="C17" s="184">
        <v>43410</v>
      </c>
      <c r="D17" s="182" t="s">
        <v>387</v>
      </c>
      <c r="E17" s="182">
        <v>65</v>
      </c>
      <c r="F17" s="185">
        <v>2450.69</v>
      </c>
      <c r="G17" s="186" t="s">
        <v>388</v>
      </c>
    </row>
    <row r="18" spans="1:7" ht="26.25" customHeight="1">
      <c r="A18" s="182">
        <v>151</v>
      </c>
      <c r="B18" s="183">
        <v>243</v>
      </c>
      <c r="C18" s="184">
        <v>43410</v>
      </c>
      <c r="D18" s="182" t="s">
        <v>387</v>
      </c>
      <c r="E18" s="182">
        <v>65</v>
      </c>
      <c r="F18" s="185">
        <v>2394.16</v>
      </c>
      <c r="G18" s="186" t="s">
        <v>388</v>
      </c>
    </row>
    <row r="19" spans="1:7" ht="37.5" customHeight="1">
      <c r="A19" s="182">
        <v>152</v>
      </c>
      <c r="B19" s="183" t="s">
        <v>389</v>
      </c>
      <c r="C19" s="184">
        <v>43410</v>
      </c>
      <c r="D19" s="182" t="s">
        <v>387</v>
      </c>
      <c r="E19" s="182">
        <v>65</v>
      </c>
      <c r="F19" s="185">
        <v>41</v>
      </c>
      <c r="G19" s="186" t="s">
        <v>390</v>
      </c>
    </row>
    <row r="20" spans="1:7" ht="61.5" customHeight="1">
      <c r="A20" s="182">
        <v>153</v>
      </c>
      <c r="B20" s="183" t="s">
        <v>391</v>
      </c>
      <c r="C20" s="184">
        <v>43410</v>
      </c>
      <c r="D20" s="182" t="s">
        <v>387</v>
      </c>
      <c r="E20" s="182">
        <v>65</v>
      </c>
      <c r="F20" s="185">
        <v>925747.89999999991</v>
      </c>
      <c r="G20" s="186" t="s">
        <v>392</v>
      </c>
    </row>
    <row r="21" spans="1:7" ht="56.25" customHeight="1">
      <c r="A21" s="182">
        <v>154</v>
      </c>
      <c r="B21" s="183" t="s">
        <v>393</v>
      </c>
      <c r="C21" s="184">
        <v>43410</v>
      </c>
      <c r="D21" s="182" t="s">
        <v>387</v>
      </c>
      <c r="E21" s="182">
        <v>65</v>
      </c>
      <c r="F21" s="185">
        <v>13200</v>
      </c>
      <c r="G21" s="186" t="s">
        <v>394</v>
      </c>
    </row>
    <row r="22" spans="1:7" ht="49.5" customHeight="1">
      <c r="A22" s="182">
        <v>155</v>
      </c>
      <c r="B22" s="183" t="s">
        <v>395</v>
      </c>
      <c r="C22" s="184">
        <v>43412</v>
      </c>
      <c r="D22" s="182" t="s">
        <v>387</v>
      </c>
      <c r="E22" s="182">
        <v>65</v>
      </c>
      <c r="F22" s="185">
        <v>55020</v>
      </c>
      <c r="G22" s="186" t="s">
        <v>396</v>
      </c>
    </row>
    <row r="23" spans="1:7" ht="45.75" customHeight="1">
      <c r="A23" s="182">
        <v>156</v>
      </c>
      <c r="B23" s="183" t="s">
        <v>397</v>
      </c>
      <c r="C23" s="184">
        <v>43412</v>
      </c>
      <c r="D23" s="182" t="s">
        <v>387</v>
      </c>
      <c r="E23" s="182">
        <v>65</v>
      </c>
      <c r="F23" s="185">
        <v>2987</v>
      </c>
      <c r="G23" s="186" t="s">
        <v>398</v>
      </c>
    </row>
    <row r="24" spans="1:7" ht="36" customHeight="1">
      <c r="A24" s="182">
        <v>157</v>
      </c>
      <c r="B24" s="183" t="s">
        <v>399</v>
      </c>
      <c r="C24" s="184">
        <v>43412</v>
      </c>
      <c r="D24" s="182" t="s">
        <v>387</v>
      </c>
      <c r="E24" s="182">
        <v>65</v>
      </c>
      <c r="F24" s="185">
        <v>77724</v>
      </c>
      <c r="G24" s="186" t="s">
        <v>400</v>
      </c>
    </row>
    <row r="25" spans="1:7" ht="36" customHeight="1">
      <c r="A25" s="182">
        <v>158</v>
      </c>
      <c r="B25" s="183" t="s">
        <v>401</v>
      </c>
      <c r="C25" s="184">
        <v>43412</v>
      </c>
      <c r="D25" s="182" t="s">
        <v>387</v>
      </c>
      <c r="E25" s="182">
        <v>65</v>
      </c>
      <c r="F25" s="185">
        <v>1314.5</v>
      </c>
      <c r="G25" s="186" t="s">
        <v>402</v>
      </c>
    </row>
    <row r="26" spans="1:7" ht="48.75" customHeight="1">
      <c r="A26" s="182">
        <v>159</v>
      </c>
      <c r="B26" s="183" t="s">
        <v>403</v>
      </c>
      <c r="C26" s="184">
        <v>43420</v>
      </c>
      <c r="D26" s="182" t="s">
        <v>387</v>
      </c>
      <c r="E26" s="182">
        <v>65</v>
      </c>
      <c r="F26" s="185">
        <v>290.88</v>
      </c>
      <c r="G26" s="186" t="s">
        <v>404</v>
      </c>
    </row>
    <row r="27" spans="1:7" ht="59.25" customHeight="1">
      <c r="A27" s="182">
        <v>160</v>
      </c>
      <c r="B27" s="183" t="s">
        <v>405</v>
      </c>
      <c r="C27" s="184">
        <v>43420</v>
      </c>
      <c r="D27" s="182" t="s">
        <v>387</v>
      </c>
      <c r="E27" s="182">
        <v>65</v>
      </c>
      <c r="F27" s="185">
        <v>13200</v>
      </c>
      <c r="G27" s="186" t="s">
        <v>406</v>
      </c>
    </row>
    <row r="28" spans="1:7" ht="47.25" customHeight="1">
      <c r="A28" s="182">
        <v>161</v>
      </c>
      <c r="B28" s="183" t="s">
        <v>407</v>
      </c>
      <c r="C28" s="184">
        <v>43420</v>
      </c>
      <c r="D28" s="182" t="s">
        <v>387</v>
      </c>
      <c r="E28" s="182">
        <v>65</v>
      </c>
      <c r="F28" s="185">
        <v>9433.32</v>
      </c>
      <c r="G28" s="186" t="s">
        <v>408</v>
      </c>
    </row>
    <row r="29" spans="1:7" ht="42" customHeight="1">
      <c r="A29" s="182">
        <v>162</v>
      </c>
      <c r="B29" s="183" t="s">
        <v>409</v>
      </c>
      <c r="C29" s="184">
        <v>43420</v>
      </c>
      <c r="D29" s="182" t="s">
        <v>387</v>
      </c>
      <c r="E29" s="182">
        <v>65</v>
      </c>
      <c r="F29" s="185">
        <v>4920.91</v>
      </c>
      <c r="G29" s="186" t="s">
        <v>410</v>
      </c>
    </row>
    <row r="30" spans="1:7" ht="48" customHeight="1">
      <c r="A30" s="182">
        <v>163</v>
      </c>
      <c r="B30" s="183" t="s">
        <v>411</v>
      </c>
      <c r="C30" s="184">
        <v>43424</v>
      </c>
      <c r="D30" s="182" t="s">
        <v>387</v>
      </c>
      <c r="E30" s="182">
        <v>65</v>
      </c>
      <c r="F30" s="185">
        <v>2465170.0299999998</v>
      </c>
      <c r="G30" s="186" t="s">
        <v>412</v>
      </c>
    </row>
    <row r="31" spans="1:7" ht="30" customHeight="1">
      <c r="A31" s="182">
        <v>164</v>
      </c>
      <c r="B31" s="183" t="s">
        <v>413</v>
      </c>
      <c r="C31" s="184">
        <v>43424</v>
      </c>
      <c r="D31" s="182" t="s">
        <v>387</v>
      </c>
      <c r="E31" s="182">
        <v>65</v>
      </c>
      <c r="F31" s="185">
        <v>41</v>
      </c>
      <c r="G31" s="186" t="s">
        <v>414</v>
      </c>
    </row>
    <row r="32" spans="1:7" ht="37.5" customHeight="1">
      <c r="A32" s="182">
        <v>165</v>
      </c>
      <c r="B32" s="183">
        <v>272</v>
      </c>
      <c r="C32" s="184">
        <v>43426</v>
      </c>
      <c r="D32" s="182" t="s">
        <v>387</v>
      </c>
      <c r="E32" s="182">
        <v>65</v>
      </c>
      <c r="F32" s="185">
        <v>8859</v>
      </c>
      <c r="G32" s="186" t="s">
        <v>415</v>
      </c>
    </row>
    <row r="33" spans="1:7" ht="56.25" customHeight="1">
      <c r="A33" s="182">
        <v>166</v>
      </c>
      <c r="B33" s="183">
        <v>273</v>
      </c>
      <c r="C33" s="184">
        <v>43426</v>
      </c>
      <c r="D33" s="182" t="s">
        <v>387</v>
      </c>
      <c r="E33" s="182">
        <v>65</v>
      </c>
      <c r="F33" s="185">
        <v>367</v>
      </c>
      <c r="G33" s="186" t="s">
        <v>416</v>
      </c>
    </row>
    <row r="34" spans="1:7">
      <c r="A34" s="187" t="s">
        <v>29</v>
      </c>
      <c r="B34" s="188"/>
      <c r="C34" s="188"/>
      <c r="D34" s="188"/>
      <c r="E34" s="189"/>
      <c r="F34" s="190">
        <f>SUM(F17:F33)</f>
        <v>3583161.3899999997</v>
      </c>
      <c r="G34" s="186"/>
    </row>
    <row r="35" spans="1:7">
      <c r="A35" s="196"/>
      <c r="B35" s="192"/>
      <c r="C35" s="193"/>
      <c r="D35" s="193"/>
      <c r="E35" s="194"/>
      <c r="F35" s="195"/>
      <c r="G35" s="195"/>
    </row>
    <row r="36" spans="1:7">
      <c r="A36" s="200" t="s">
        <v>424</v>
      </c>
      <c r="B36" s="201"/>
      <c r="C36" s="201"/>
      <c r="D36" s="201"/>
      <c r="E36" s="201"/>
      <c r="F36" s="201"/>
      <c r="G36" s="201"/>
    </row>
    <row r="37" spans="1:7">
      <c r="A37" s="201"/>
      <c r="B37" s="201"/>
      <c r="C37" s="201"/>
      <c r="D37" s="201"/>
      <c r="E37" s="201"/>
      <c r="F37" s="201"/>
      <c r="G37" s="201"/>
    </row>
    <row r="38" spans="1:7" ht="45">
      <c r="A38" s="180" t="s">
        <v>383</v>
      </c>
      <c r="B38" s="180" t="s">
        <v>384</v>
      </c>
      <c r="C38" s="180" t="s">
        <v>3</v>
      </c>
      <c r="D38" s="180" t="s">
        <v>6</v>
      </c>
      <c r="E38" s="180" t="s">
        <v>385</v>
      </c>
      <c r="F38" s="181" t="s">
        <v>4</v>
      </c>
      <c r="G38" s="180" t="s">
        <v>386</v>
      </c>
    </row>
    <row r="39" spans="1:7" ht="48.75" customHeight="1">
      <c r="A39" s="182">
        <v>167</v>
      </c>
      <c r="B39" s="183" t="s">
        <v>425</v>
      </c>
      <c r="C39" s="184">
        <v>43410</v>
      </c>
      <c r="D39" s="182" t="s">
        <v>387</v>
      </c>
      <c r="E39" s="182">
        <v>71</v>
      </c>
      <c r="F39" s="185">
        <v>356521.35000000003</v>
      </c>
      <c r="G39" s="186" t="s">
        <v>392</v>
      </c>
    </row>
    <row r="40" spans="1:7" ht="51" customHeight="1">
      <c r="A40" s="182">
        <v>168</v>
      </c>
      <c r="B40" s="183" t="s">
        <v>426</v>
      </c>
      <c r="C40" s="184">
        <v>43410</v>
      </c>
      <c r="D40" s="182" t="s">
        <v>387</v>
      </c>
      <c r="E40" s="182">
        <v>71</v>
      </c>
      <c r="F40" s="185">
        <v>4088.96</v>
      </c>
      <c r="G40" s="186" t="s">
        <v>427</v>
      </c>
    </row>
    <row r="41" spans="1:7" ht="55.5" customHeight="1">
      <c r="A41" s="182">
        <v>169</v>
      </c>
      <c r="B41" s="183">
        <v>270</v>
      </c>
      <c r="C41" s="184">
        <v>43424</v>
      </c>
      <c r="D41" s="182" t="s">
        <v>387</v>
      </c>
      <c r="E41" s="182">
        <v>71</v>
      </c>
      <c r="F41" s="185">
        <v>53038.59</v>
      </c>
      <c r="G41" s="186" t="s">
        <v>428</v>
      </c>
    </row>
    <row r="42" spans="1:7">
      <c r="A42" s="187" t="s">
        <v>29</v>
      </c>
      <c r="B42" s="188"/>
      <c r="C42" s="188"/>
      <c r="D42" s="188"/>
      <c r="E42" s="189"/>
      <c r="F42" s="190">
        <f>SUM(F39:F41)</f>
        <v>413648.9</v>
      </c>
      <c r="G42" s="186"/>
    </row>
    <row r="43" spans="1:7">
      <c r="A43" s="201"/>
      <c r="B43" s="201"/>
      <c r="C43" s="201"/>
      <c r="D43" s="201"/>
      <c r="E43" s="201"/>
      <c r="F43" s="201"/>
      <c r="G43" s="201"/>
    </row>
    <row r="44" spans="1:7">
      <c r="A44" s="202" t="s">
        <v>429</v>
      </c>
      <c r="B44" s="202"/>
      <c r="C44" s="202"/>
      <c r="D44" s="202"/>
      <c r="E44" s="202"/>
      <c r="F44" s="203">
        <v>8736338.6600000001</v>
      </c>
      <c r="G44" s="203" t="s">
        <v>430</v>
      </c>
    </row>
    <row r="45" spans="1:7" ht="15.75">
      <c r="A45" s="204"/>
      <c r="B45" s="205"/>
      <c r="C45" s="204"/>
      <c r="D45" s="204"/>
      <c r="E45" s="206"/>
      <c r="F45" s="207"/>
      <c r="G45" s="29"/>
    </row>
    <row r="46" spans="1:7" ht="45.75" customHeight="1">
      <c r="A46" s="208" t="s">
        <v>431</v>
      </c>
      <c r="B46" s="208"/>
      <c r="C46" s="208"/>
      <c r="D46" s="208"/>
      <c r="E46" s="208"/>
      <c r="F46" s="209">
        <f>F44+F42+F34+F12</f>
        <v>12733262</v>
      </c>
      <c r="G46" s="210" t="s">
        <v>430</v>
      </c>
    </row>
  </sheetData>
  <mergeCells count="6">
    <mergeCell ref="A4:G4"/>
    <mergeCell ref="A12:E12"/>
    <mergeCell ref="A34:E34"/>
    <mergeCell ref="A42:E42"/>
    <mergeCell ref="A44:E44"/>
    <mergeCell ref="A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personal</vt:lpstr>
      <vt:lpstr>materiale cap 61.01</vt:lpstr>
      <vt:lpstr>venituri proprii- titlul 20</vt:lpstr>
      <vt:lpstr>titlul IX- Alte cheltuieli</vt:lpstr>
      <vt:lpstr>transferuri </vt:lpstr>
      <vt:lpstr>proiecte cap. 61.01 </vt:lpstr>
      <vt:lpstr>proiecte cap. 61.08 </vt:lpstr>
      <vt:lpstr>dipfie</vt:lpstr>
      <vt:lpstr>'materiale cap 61.01'!Print_Area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2018-12-10T05:38:33Z</dcterms:modified>
</cp:coreProperties>
</file>